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tanovic\Desktop\VEREJNÉ OBSTARÁVANIE\VO_2021\Rekonštrukcia plynovej kotolne\"/>
    </mc:Choice>
  </mc:AlternateContent>
  <bookViews>
    <workbookView xWindow="0" yWindow="0" windowWidth="11970" windowHeight="11595"/>
  </bookViews>
  <sheets>
    <sheet name="Rekapitulácia" sheetId="2" r:id="rId1"/>
    <sheet name="Dodávka Buderus" sheetId="1" r:id="rId2"/>
    <sheet name="Dodávka UK" sheetId="4" r:id="rId3"/>
    <sheet name="MaR" sheetId="3" r:id="rId4"/>
    <sheet name="Východiskové OP a OS" sheetId="5" r:id="rId5"/>
    <sheet name="Rek. kotla BND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6" l="1"/>
  <c r="F25" i="6"/>
  <c r="F24" i="6"/>
  <c r="F23" i="6"/>
  <c r="F22" i="6"/>
  <c r="F21" i="6"/>
  <c r="F20" i="6"/>
  <c r="F18" i="6"/>
  <c r="F19" i="6"/>
  <c r="F17" i="6"/>
  <c r="F16" i="6"/>
  <c r="F15" i="6"/>
  <c r="F14" i="6"/>
  <c r="F13" i="6"/>
  <c r="F12" i="6"/>
  <c r="F11" i="6"/>
  <c r="F27" i="6" s="1"/>
  <c r="D24" i="2" s="1"/>
  <c r="F10" i="6"/>
  <c r="E24" i="2" l="1"/>
  <c r="F24" i="2" s="1"/>
  <c r="F41" i="3"/>
  <c r="F40" i="3"/>
  <c r="F36" i="3"/>
  <c r="F37" i="3" s="1"/>
  <c r="F32" i="3"/>
  <c r="F31" i="3"/>
  <c r="F30" i="3"/>
  <c r="F29" i="3"/>
  <c r="F25" i="3"/>
  <c r="F24" i="3"/>
  <c r="F18" i="3"/>
  <c r="F13" i="3"/>
  <c r="F11" i="3"/>
  <c r="F11" i="4"/>
  <c r="F40" i="4"/>
  <c r="F39" i="4"/>
  <c r="F41" i="4" s="1"/>
  <c r="F35" i="4"/>
  <c r="F34" i="4"/>
  <c r="F33" i="4"/>
  <c r="F32" i="4"/>
  <c r="F31" i="4"/>
  <c r="F30" i="4"/>
  <c r="F26" i="4"/>
  <c r="F25" i="4"/>
  <c r="F24" i="4"/>
  <c r="F23" i="4"/>
  <c r="F17" i="4"/>
  <c r="F15" i="4"/>
  <c r="F13" i="4"/>
  <c r="F10" i="5"/>
  <c r="F11" i="5"/>
  <c r="E19" i="2"/>
  <c r="F12" i="5"/>
  <c r="F22" i="4"/>
  <c r="F21" i="4"/>
  <c r="F20" i="4"/>
  <c r="F19" i="4"/>
  <c r="F18" i="4"/>
  <c r="F16" i="4"/>
  <c r="F14" i="4"/>
  <c r="F12" i="4"/>
  <c r="E18" i="2"/>
  <c r="F18" i="2" s="1"/>
  <c r="F23" i="3"/>
  <c r="F22" i="3"/>
  <c r="F21" i="3"/>
  <c r="F20" i="3"/>
  <c r="F19" i="3"/>
  <c r="F14" i="3"/>
  <c r="F12" i="3"/>
  <c r="F22" i="1"/>
  <c r="F21" i="1"/>
  <c r="F20" i="1"/>
  <c r="F19" i="1"/>
  <c r="F18" i="1"/>
  <c r="F16" i="1"/>
  <c r="F14" i="1"/>
  <c r="F12" i="1"/>
  <c r="F10" i="1"/>
  <c r="F42" i="3" l="1"/>
  <c r="F36" i="4"/>
  <c r="F33" i="3"/>
  <c r="F26" i="3"/>
  <c r="F15" i="3"/>
  <c r="F27" i="4"/>
  <c r="F14" i="5"/>
  <c r="D17" i="2" s="1"/>
  <c r="E17" i="2" s="1"/>
  <c r="F19" i="2"/>
  <c r="F24" i="1"/>
  <c r="D14" i="2" s="1"/>
  <c r="E14" i="2" s="1"/>
  <c r="F14" i="2" s="1"/>
  <c r="F17" i="2" l="1"/>
  <c r="F43" i="4"/>
  <c r="D15" i="2" s="1"/>
  <c r="E15" i="2" s="1"/>
  <c r="F15" i="2" s="1"/>
  <c r="F44" i="3"/>
  <c r="D16" i="2" s="1"/>
  <c r="D20" i="2" l="1"/>
  <c r="D26" i="2" s="1"/>
  <c r="E16" i="2"/>
  <c r="F16" i="2" l="1"/>
  <c r="F20" i="2" s="1"/>
  <c r="F26" i="2" s="1"/>
  <c r="E20" i="2"/>
  <c r="E26" i="2" s="1"/>
</calcChain>
</file>

<file path=xl/sharedStrings.xml><?xml version="1.0" encoding="utf-8"?>
<sst xmlns="http://schemas.openxmlformats.org/spreadsheetml/2006/main" count="282" uniqueCount="142">
  <si>
    <t>MaR a elekrtoinštalácia</t>
  </si>
  <si>
    <t>Východiskové OP a OS</t>
  </si>
  <si>
    <t>Dodávka UK</t>
  </si>
  <si>
    <t>Dodávka Buderus technológia</t>
  </si>
  <si>
    <t>Vypracovanie PD skutočné vyhotovenie, ostatná dokumentácia</t>
  </si>
  <si>
    <t>Cena bez DPH</t>
  </si>
  <si>
    <t>DPH 20%</t>
  </si>
  <si>
    <t>Cena s DPH</t>
  </si>
  <si>
    <t>Popis stavebného dielu</t>
  </si>
  <si>
    <t>CELKOM</t>
  </si>
  <si>
    <t>Drobné stavebné úpravy, vymaľovanie</t>
  </si>
  <si>
    <t xml:space="preserve">Dodávateľ: </t>
  </si>
  <si>
    <t>Por.</t>
  </si>
  <si>
    <t>Popis položky, stavebného dielu, remesla,</t>
  </si>
  <si>
    <t>Množstvo</t>
  </si>
  <si>
    <t>Merná</t>
  </si>
  <si>
    <t>Jednotková</t>
  </si>
  <si>
    <t>Spolu</t>
  </si>
  <si>
    <t>číslo</t>
  </si>
  <si>
    <t>výkaz-výmer</t>
  </si>
  <si>
    <t>výmera</t>
  </si>
  <si>
    <t>jednotka</t>
  </si>
  <si>
    <t>cena</t>
  </si>
  <si>
    <t>Objekt : Administratívna budova, Balkánska 102, Bratislava-Rusovce</t>
  </si>
  <si>
    <t xml:space="preserve">Odberateľ: Mestská časť Bratislava-Rusovce </t>
  </si>
  <si>
    <t>Kondenzačný kotol pre spaľovanie zemného plynu, resp. propánu (s prestavbovou sadou) podľa DIN EN 437. Optimálnu úsporu energie a minimalizáciu prevádzkových nákladov zabezpečuje ETA plus - System. Pozostáva z keramického horáka s modulačným spaľovaním v rozsahu od 15 do 100% a vysokoefektívneho tepelného výmenníka zo zliatiny AL-Si, modulačného čerpadla riadeného rozdielom tlakov alebo regulovaním výkonu (ako príslušenstvo). Povrchová úprava vonkaších povrchové plôch tepelného výmenníka plazmovou polymerizáciou pre jednoduchú údržbu a čistenie ako aj pre dlhoročnú kondenzačnú prevádzku s garantovanými parametrami. Normovaný stupeň využitia do 110 %. Zabudovaný horákový automat UBA3 pre digitálnu kontrolu a riadenie všetkých zabudovaných elektronických častí. Maximálny výkon na minimálnej potrebe inštalačného priestoru. Menovitý tepelný výkon: pre 50/30°C - od 9,6 kW do 42,5 kW, pre 80/60°C - od 10,4 kW do 44,9 kW. Inštalačné rozmery (š/v/h): 520/ 695/ 465 mm. Priemer spalinového hrdla: DN 125/80. Hmotnosť kotla: 48 kg. Prípustný prevádzkový pretlak: 4 bar</t>
  </si>
  <si>
    <t>Zariadenie na neutralizáciu kondenzátu. Obsahuje plastovú nádrž s neutralizačným granulátom. Pripojovacie rozmery G 1".</t>
  </si>
  <si>
    <t>Rozsah dodávky: 2 ks mriežka nasávania vzduchu, 2 ks rúra odvodu spalín DN 110 - 250 mm, 2 ks revízne koleno DN 110 - 87°, sifón, koncový kus s odvodom kondenzátu a skrutkovacím krytom DN 250, zberná rúra krátka so šikmým vývodom DN 250, zberná rúra dlhá so šikmým vývodom DN 160, rúra odvodu spalín DN 160 - 500 mm.</t>
  </si>
  <si>
    <t>Kaskádová spalinová sada do šachty</t>
  </si>
  <si>
    <t>Rozsah dodávky: kryt na stenu, koncentrická prechodka stenou, koleno 87  s podpernou lištou, 6 ks rozperný držiak, kryt šachty nerez, vyústenie komína, plast čierny, L 500 mm</t>
  </si>
  <si>
    <t>Komínová rúra plast DN160, L 2000 mm</t>
  </si>
  <si>
    <t>Chemická úprava vody</t>
  </si>
  <si>
    <t>Hydraulická výhybka 120/80</t>
  </si>
  <si>
    <r>
      <t xml:space="preserve">Nástenný kondenzačný kotol </t>
    </r>
    <r>
      <rPr>
        <b/>
        <sz val="8"/>
        <rFont val="Arial Narrow"/>
        <family val="2"/>
        <charset val="238"/>
      </rPr>
      <t>Logamax plus GB192 - 35 kW</t>
    </r>
  </si>
  <si>
    <r>
      <t>Neutralizačné zariadenie</t>
    </r>
    <r>
      <rPr>
        <b/>
        <sz val="8"/>
        <rFont val="Arial Narrow"/>
        <family val="2"/>
        <charset val="238"/>
      </rPr>
      <t xml:space="preserve"> NE 0.1</t>
    </r>
  </si>
  <si>
    <r>
      <t xml:space="preserve">Základná spalinová kaskádová sada pre </t>
    </r>
    <r>
      <rPr>
        <b/>
        <sz val="8"/>
        <rFont val="Arial Narrow"/>
        <family val="2"/>
        <charset val="238"/>
      </rPr>
      <t xml:space="preserve">dva kotly </t>
    </r>
    <r>
      <rPr>
        <sz val="8"/>
        <rFont val="Arial Narrow"/>
        <family val="2"/>
        <charset val="238"/>
      </rPr>
      <t>Logamax plus GB162 s výkonom do 60  kW,</t>
    </r>
    <r>
      <rPr>
        <b/>
        <sz val="8"/>
        <rFont val="Arial Narrow"/>
        <family val="2"/>
        <charset val="238"/>
      </rPr>
      <t xml:space="preserve"> DN 160</t>
    </r>
  </si>
  <si>
    <t>ks</t>
  </si>
  <si>
    <t>HSM 32 /7,5 Inside, rýchlomontážna sada DN32</t>
  </si>
  <si>
    <t>WMS 2, držiak rýchlomontážnych skupín</t>
  </si>
  <si>
    <t>Východisková OP a OS tlak</t>
  </si>
  <si>
    <t>Východisková OP a OS plyn</t>
  </si>
  <si>
    <t>Východisková OP a OS Elektro</t>
  </si>
  <si>
    <t>Dodávka a montáž systému UK</t>
  </si>
  <si>
    <t>Uzatváracie a regulačné armatúry</t>
  </si>
  <si>
    <t>ArmaflexSH 48x19</t>
  </si>
  <si>
    <t>Armaflexpás 50x15 mm</t>
  </si>
  <si>
    <t>Rúra bezošvá čierna 2°</t>
  </si>
  <si>
    <t>Varné koleno</t>
  </si>
  <si>
    <t>Manometer 4,5 barr</t>
  </si>
  <si>
    <t xml:space="preserve">Guľ. Ventil 3/4 " </t>
  </si>
  <si>
    <t>Filter závitový voda 3/4"</t>
  </si>
  <si>
    <t>Spätná klapka 3/4 "</t>
  </si>
  <si>
    <t>Redukčný ventil 3/4 "</t>
  </si>
  <si>
    <t>Vypušták 3/4 "</t>
  </si>
  <si>
    <t>Popistný ventil</t>
  </si>
  <si>
    <t>Magnetický total filter 3/4 "</t>
  </si>
  <si>
    <t>Expanzomat 150 l</t>
  </si>
  <si>
    <t>Čerpadlo Grundffoss</t>
  </si>
  <si>
    <t>Ostetný režijný a spojovací materiál ( plyn, kyslík, skrutky tesnenia..... )</t>
  </si>
  <si>
    <t>Demontáž stávajúpcej technológie</t>
  </si>
  <si>
    <t>Montáž systému odvodu spalín</t>
  </si>
  <si>
    <t>Montáž kotlov a systému ÚK</t>
  </si>
  <si>
    <t>Montáž plynovej prípojky</t>
  </si>
  <si>
    <t>Nátery potrubí</t>
  </si>
  <si>
    <t>Montáž izolácií</t>
  </si>
  <si>
    <t>sub</t>
  </si>
  <si>
    <t>m</t>
  </si>
  <si>
    <t xml:space="preserve">Tlaková skúška </t>
  </si>
  <si>
    <t>Dopravné náklady</t>
  </si>
  <si>
    <t>Dodávka</t>
  </si>
  <si>
    <t>Dodávka spolu:</t>
  </si>
  <si>
    <t>Práce</t>
  </si>
  <si>
    <t>Práce spolu:</t>
  </si>
  <si>
    <t>Ostatné služby a práce</t>
  </si>
  <si>
    <t>Ostatné služby a práce spolu:</t>
  </si>
  <si>
    <t>Dodávka Buderus technológia spolu:</t>
  </si>
  <si>
    <t>Východiskové OP a OS spolu:</t>
  </si>
  <si>
    <t>Dodávka a montáž systému UK spolu:</t>
  </si>
  <si>
    <t xml:space="preserve">Spracoval:              </t>
  </si>
  <si>
    <t>Dátum:</t>
  </si>
  <si>
    <t xml:space="preserve">Spracoval:               </t>
  </si>
  <si>
    <t xml:space="preserve">Dátum: </t>
  </si>
  <si>
    <t xml:space="preserve">Spracoval:          </t>
  </si>
  <si>
    <t xml:space="preserve">Spracoval:             </t>
  </si>
  <si>
    <t>Poruchová signalizácia</t>
  </si>
  <si>
    <t>Regulátor hladiny</t>
  </si>
  <si>
    <t xml:space="preserve">Ponorná elektróda </t>
  </si>
  <si>
    <t>Tlačítko s aretačnou hlavicou</t>
  </si>
  <si>
    <t>Systém detekcie ZP a CO</t>
  </si>
  <si>
    <t>Regulátor tlaku 40-400kPa</t>
  </si>
  <si>
    <t>Regulátor teploty priestorový</t>
  </si>
  <si>
    <t>Akustická signalizácia 230V</t>
  </si>
  <si>
    <t>Káble</t>
  </si>
  <si>
    <t>Svietidlo 2x38 W trubicové komplet</t>
  </si>
  <si>
    <t>Rozvádzač PRS</t>
  </si>
  <si>
    <t xml:space="preserve">Žlaby, trubky, krabice, konzoly, príchytky </t>
  </si>
  <si>
    <t>Montáž MaR a elektro</t>
  </si>
  <si>
    <t>Spustenie kotlov do prevádzky</t>
  </si>
  <si>
    <t>Oživenie systému, uvedenie do prevádzky, zaškolenie obsluhy</t>
  </si>
  <si>
    <t>Dodávka RS</t>
  </si>
  <si>
    <t>Dodávka RS spolu:</t>
  </si>
  <si>
    <t>Dodávka periférie</t>
  </si>
  <si>
    <t>Dodávka periférie spolu:</t>
  </si>
  <si>
    <t>Dodávka ostatná</t>
  </si>
  <si>
    <t>Dodávka ostatná spolu:</t>
  </si>
  <si>
    <t>Montáž</t>
  </si>
  <si>
    <t>Montáž spolu:</t>
  </si>
  <si>
    <t>Ostatné služby</t>
  </si>
  <si>
    <t>Ostatné služby spolu:</t>
  </si>
  <si>
    <t xml:space="preserve">Dodávka a montáž systému MaR a PRS </t>
  </si>
  <si>
    <t>Dodávka a montáž systému MaR a PRS spolu:</t>
  </si>
  <si>
    <t>Riadiaci regulátor, RC310</t>
  </si>
  <si>
    <t>Modul ÚK, MM100</t>
  </si>
  <si>
    <t>Modul kaskádneho radenia kotlov, CM400</t>
  </si>
  <si>
    <t>Snímač teploty s príslušenstvom, FV/FZ</t>
  </si>
  <si>
    <t>1. Rekonštrukcia plynovej kotolne v adminsitratívnej budove, Balkánska 102</t>
  </si>
  <si>
    <t>2. Rekonštrukcia plynového kotla v bytovom nájomnom dome, Maďarská 12</t>
  </si>
  <si>
    <t>Dodávka a montáž kotla</t>
  </si>
  <si>
    <t>Objekt : Bytový nájomný dom, Maďarská 12, 851 10 Bratislava-Rusovce</t>
  </si>
  <si>
    <t>Kondenzačný kotol závesný GB 172 - 24</t>
  </si>
  <si>
    <t>SU 200E</t>
  </si>
  <si>
    <t>RC 310 priestorový  regulátor</t>
  </si>
  <si>
    <t xml:space="preserve">Snímač teploty TÚV </t>
  </si>
  <si>
    <t>Expanzomat 35 l</t>
  </si>
  <si>
    <t>Expanzná nádoba rozvodu TÚV</t>
  </si>
  <si>
    <t>Komínová sada WH/WS  DN80/125</t>
  </si>
  <si>
    <t>Komcentrická rura DN80/125  0,5 m</t>
  </si>
  <si>
    <t>Koleno koncentrické 45° DN80/125</t>
  </si>
  <si>
    <t>Montážny materiál ÚK</t>
  </si>
  <si>
    <t>Montážny materiál elektro</t>
  </si>
  <si>
    <t>Montážny materiál odvod kondenzátu</t>
  </si>
  <si>
    <t>súb.</t>
  </si>
  <si>
    <t>Demontáž stávajúcej technológie</t>
  </si>
  <si>
    <t>Montážne práce ÚK s montážnym materiálom</t>
  </si>
  <si>
    <t>Montáž kabeláže, spustenie do prevádzky</t>
  </si>
  <si>
    <t>Doprava a ostatné režijné náklady</t>
  </si>
  <si>
    <t>Spolu:</t>
  </si>
  <si>
    <t xml:space="preserve">V Bratislave dňa </t>
  </si>
  <si>
    <t>Rekonštrukcia plynovej kotolne a plynového kotla</t>
  </si>
  <si>
    <t>Rekapitulácia rozpočtu</t>
  </si>
  <si>
    <t>Stavba : Rekonštrukcia plynového kotla</t>
  </si>
  <si>
    <t>Stavba : Rekonštrukcia plynovej kotolne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</si>
</sst>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[$€-1]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0" fillId="0" borderId="0" xfId="0" applyBorder="1"/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 applyProtection="1"/>
    <xf numFmtId="0" fontId="12" fillId="0" borderId="0" xfId="0" applyFont="1" applyProtection="1"/>
    <xf numFmtId="4" fontId="12" fillId="0" borderId="0" xfId="0" applyNumberFormat="1" applyFont="1" applyProtection="1"/>
    <xf numFmtId="0" fontId="12" fillId="0" borderId="2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3" fillId="0" borderId="0" xfId="0" applyFont="1" applyBorder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4" fontId="12" fillId="0" borderId="0" xfId="0" applyNumberFormat="1" applyFont="1" applyAlignment="1" applyProtection="1">
      <alignment vertical="top"/>
    </xf>
    <xf numFmtId="164" fontId="12" fillId="0" borderId="0" xfId="0" applyNumberFormat="1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4" fontId="12" fillId="0" borderId="0" xfId="0" applyNumberFormat="1" applyFont="1" applyBorder="1" applyAlignment="1" applyProtection="1">
      <alignment vertical="top"/>
    </xf>
    <xf numFmtId="0" fontId="14" fillId="0" borderId="0" xfId="0" applyFont="1" applyBorder="1"/>
    <xf numFmtId="4" fontId="14" fillId="0" borderId="0" xfId="0" applyNumberFormat="1" applyFont="1" applyBorder="1"/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5" fillId="0" borderId="9" xfId="0" applyFont="1" applyBorder="1"/>
    <xf numFmtId="0" fontId="5" fillId="0" borderId="8" xfId="0" applyFont="1" applyBorder="1"/>
    <xf numFmtId="165" fontId="5" fillId="0" borderId="1" xfId="0" applyNumberFormat="1" applyFont="1" applyFill="1" applyBorder="1"/>
    <xf numFmtId="165" fontId="5" fillId="0" borderId="2" xfId="0" applyNumberFormat="1" applyFont="1" applyFill="1" applyBorder="1"/>
    <xf numFmtId="0" fontId="2" fillId="0" borderId="0" xfId="0" applyFont="1" applyBorder="1" applyAlignment="1">
      <alignment horizontal="center"/>
    </xf>
    <xf numFmtId="165" fontId="5" fillId="0" borderId="0" xfId="0" applyNumberFormat="1" applyFont="1" applyFill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0" fillId="0" borderId="13" xfId="0" applyBorder="1"/>
    <xf numFmtId="0" fontId="4" fillId="0" borderId="14" xfId="0" applyFont="1" applyBorder="1"/>
    <xf numFmtId="0" fontId="2" fillId="0" borderId="13" xfId="0" applyFont="1" applyBorder="1" applyAlignment="1">
      <alignment horizontal="center"/>
    </xf>
    <xf numFmtId="165" fontId="5" fillId="0" borderId="14" xfId="0" applyNumberFormat="1" applyFont="1" applyFill="1" applyBorder="1"/>
    <xf numFmtId="165" fontId="3" fillId="0" borderId="5" xfId="0" applyNumberFormat="1" applyFont="1" applyFill="1" applyBorder="1"/>
    <xf numFmtId="165" fontId="3" fillId="0" borderId="6" xfId="0" applyNumberFormat="1" applyFont="1" applyFill="1" applyBorder="1"/>
    <xf numFmtId="0" fontId="13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" zoomScale="130" zoomScaleNormal="130" workbookViewId="0">
      <selection activeCell="I7" sqref="I7"/>
    </sheetView>
  </sheetViews>
  <sheetFormatPr defaultRowHeight="15" x14ac:dyDescent="0.25"/>
  <cols>
    <col min="1" max="1" width="1.7109375" customWidth="1"/>
    <col min="2" max="2" width="4.28515625" customWidth="1"/>
    <col min="3" max="3" width="43.85546875" customWidth="1"/>
    <col min="4" max="4" width="11.28515625" customWidth="1"/>
    <col min="5" max="6" width="11.140625" customWidth="1"/>
  </cols>
  <sheetData>
    <row r="1" spans="2:7" x14ac:dyDescent="0.25">
      <c r="B1" s="10" t="s">
        <v>24</v>
      </c>
    </row>
    <row r="2" spans="2:7" x14ac:dyDescent="0.25">
      <c r="B2" s="10" t="s">
        <v>11</v>
      </c>
    </row>
    <row r="3" spans="2:7" x14ac:dyDescent="0.25">
      <c r="B3" s="11"/>
    </row>
    <row r="6" spans="2:7" ht="39.950000000000003" customHeight="1" x14ac:dyDescent="0.25">
      <c r="B6" s="67" t="s">
        <v>138</v>
      </c>
      <c r="C6" s="68"/>
      <c r="D6" s="68"/>
      <c r="E6" s="68"/>
      <c r="F6" s="68"/>
    </row>
    <row r="10" spans="2:7" ht="18" x14ac:dyDescent="0.25">
      <c r="B10" s="71" t="s">
        <v>139</v>
      </c>
      <c r="C10" s="71"/>
      <c r="D10" s="71"/>
      <c r="E10" s="71"/>
      <c r="F10" s="71"/>
    </row>
    <row r="12" spans="2:7" x14ac:dyDescent="0.25">
      <c r="B12" s="49" t="s">
        <v>115</v>
      </c>
      <c r="C12" s="50"/>
      <c r="D12" s="50"/>
      <c r="E12" s="50"/>
      <c r="F12" s="51"/>
    </row>
    <row r="13" spans="2:7" x14ac:dyDescent="0.25">
      <c r="B13" s="63" t="s">
        <v>8</v>
      </c>
      <c r="C13" s="64"/>
      <c r="D13" s="47" t="s">
        <v>5</v>
      </c>
      <c r="E13" s="47" t="s">
        <v>6</v>
      </c>
      <c r="F13" s="52" t="s">
        <v>7</v>
      </c>
      <c r="G13" s="2"/>
    </row>
    <row r="14" spans="2:7" ht="21" customHeight="1" x14ac:dyDescent="0.25">
      <c r="B14" s="7">
        <v>1</v>
      </c>
      <c r="C14" s="43" t="s">
        <v>3</v>
      </c>
      <c r="D14" s="45">
        <f>'Dodávka Buderus'!F24</f>
        <v>0</v>
      </c>
      <c r="E14" s="45">
        <f t="shared" ref="E14" si="0">D14*0.2</f>
        <v>0</v>
      </c>
      <c r="F14" s="45">
        <f t="shared" ref="F14" si="1">D14+E14</f>
        <v>0</v>
      </c>
      <c r="G14" s="2"/>
    </row>
    <row r="15" spans="2:7" ht="21" customHeight="1" x14ac:dyDescent="0.25">
      <c r="B15" s="7">
        <v>2</v>
      </c>
      <c r="C15" s="43" t="s">
        <v>2</v>
      </c>
      <c r="D15" s="45">
        <f>'Dodávka UK'!F43</f>
        <v>0</v>
      </c>
      <c r="E15" s="45">
        <f t="shared" ref="E15:E19" si="2">D15*0.2</f>
        <v>0</v>
      </c>
      <c r="F15" s="45">
        <f t="shared" ref="F15:F19" si="3">D15+E15</f>
        <v>0</v>
      </c>
      <c r="G15" s="2"/>
    </row>
    <row r="16" spans="2:7" ht="21" customHeight="1" x14ac:dyDescent="0.25">
      <c r="B16" s="7">
        <v>3</v>
      </c>
      <c r="C16" s="43" t="s">
        <v>0</v>
      </c>
      <c r="D16" s="45">
        <f>MaR!F44</f>
        <v>0</v>
      </c>
      <c r="E16" s="45">
        <f t="shared" si="2"/>
        <v>0</v>
      </c>
      <c r="F16" s="45">
        <f t="shared" si="3"/>
        <v>0</v>
      </c>
      <c r="G16" s="2"/>
    </row>
    <row r="17" spans="1:7" ht="21" customHeight="1" x14ac:dyDescent="0.25">
      <c r="B17" s="7">
        <v>4</v>
      </c>
      <c r="C17" s="43" t="s">
        <v>1</v>
      </c>
      <c r="D17" s="45">
        <f>'Východiskové OP a OS'!F14</f>
        <v>0</v>
      </c>
      <c r="E17" s="45">
        <f t="shared" si="2"/>
        <v>0</v>
      </c>
      <c r="F17" s="45">
        <f t="shared" si="3"/>
        <v>0</v>
      </c>
      <c r="G17" s="2"/>
    </row>
    <row r="18" spans="1:7" ht="21" customHeight="1" x14ac:dyDescent="0.25">
      <c r="B18" s="7">
        <v>5</v>
      </c>
      <c r="C18" s="43" t="s">
        <v>10</v>
      </c>
      <c r="D18" s="45">
        <v>0</v>
      </c>
      <c r="E18" s="45">
        <f t="shared" si="2"/>
        <v>0</v>
      </c>
      <c r="F18" s="45">
        <f t="shared" si="3"/>
        <v>0</v>
      </c>
      <c r="G18" s="2"/>
    </row>
    <row r="19" spans="1:7" ht="21" customHeight="1" x14ac:dyDescent="0.25">
      <c r="B19" s="8">
        <v>6</v>
      </c>
      <c r="C19" s="44" t="s">
        <v>4</v>
      </c>
      <c r="D19" s="46">
        <v>0</v>
      </c>
      <c r="E19" s="46">
        <f t="shared" si="2"/>
        <v>0</v>
      </c>
      <c r="F19" s="46">
        <f t="shared" si="3"/>
        <v>0</v>
      </c>
      <c r="G19" s="2"/>
    </row>
    <row r="20" spans="1:7" ht="21" customHeight="1" x14ac:dyDescent="0.25">
      <c r="B20" s="69" t="s">
        <v>9</v>
      </c>
      <c r="C20" s="70"/>
      <c r="D20" s="45">
        <f>SUM(D14:D19)</f>
        <v>0</v>
      </c>
      <c r="E20" s="45">
        <f>SUM(E14:E19)</f>
        <v>0</v>
      </c>
      <c r="F20" s="45">
        <f>SUM(F14:F19)</f>
        <v>0</v>
      </c>
      <c r="G20" s="2"/>
    </row>
    <row r="21" spans="1:7" x14ac:dyDescent="0.25">
      <c r="B21" s="53"/>
      <c r="C21" s="6"/>
      <c r="D21" s="54"/>
      <c r="E21" s="54"/>
      <c r="F21" s="55"/>
      <c r="G21" s="2"/>
    </row>
    <row r="22" spans="1:7" ht="16.5" x14ac:dyDescent="0.3">
      <c r="B22" s="56" t="s">
        <v>116</v>
      </c>
      <c r="C22" s="5"/>
      <c r="D22" s="5"/>
      <c r="E22" s="5"/>
      <c r="F22" s="57"/>
      <c r="G22" s="3"/>
    </row>
    <row r="23" spans="1:7" x14ac:dyDescent="0.25">
      <c r="B23" s="63" t="s">
        <v>8</v>
      </c>
      <c r="C23" s="64"/>
      <c r="D23" s="47" t="s">
        <v>5</v>
      </c>
      <c r="E23" s="47" t="s">
        <v>6</v>
      </c>
      <c r="F23" s="52" t="s">
        <v>7</v>
      </c>
    </row>
    <row r="24" spans="1:7" ht="21" customHeight="1" x14ac:dyDescent="0.25">
      <c r="B24" s="7">
        <v>1</v>
      </c>
      <c r="C24" s="43" t="s">
        <v>117</v>
      </c>
      <c r="D24" s="45">
        <f>'Rek. kotla BND'!F27</f>
        <v>0</v>
      </c>
      <c r="E24" s="45">
        <f t="shared" ref="E24" si="4">D24*0.2</f>
        <v>0</v>
      </c>
      <c r="F24" s="45">
        <f t="shared" ref="F24" si="5">D24+E24</f>
        <v>0</v>
      </c>
    </row>
    <row r="25" spans="1:7" ht="9.75" customHeight="1" thickBot="1" x14ac:dyDescent="0.3">
      <c r="B25" s="58"/>
      <c r="C25" s="4"/>
      <c r="D25" s="48"/>
      <c r="E25" s="48"/>
      <c r="F25" s="59"/>
    </row>
    <row r="26" spans="1:7" ht="21" customHeight="1" thickBot="1" x14ac:dyDescent="0.3">
      <c r="B26" s="65" t="s">
        <v>9</v>
      </c>
      <c r="C26" s="66"/>
      <c r="D26" s="60">
        <f>D20+D24</f>
        <v>0</v>
      </c>
      <c r="E26" s="60">
        <f>E20+E24</f>
        <v>0</v>
      </c>
      <c r="F26" s="61">
        <f>F20+F24</f>
        <v>0</v>
      </c>
    </row>
    <row r="27" spans="1:7" x14ac:dyDescent="0.25">
      <c r="B27" s="47"/>
      <c r="C27" s="4"/>
      <c r="D27" s="48"/>
      <c r="E27" s="48"/>
      <c r="F27" s="48"/>
    </row>
    <row r="28" spans="1:7" x14ac:dyDescent="0.25">
      <c r="B28" s="47"/>
      <c r="C28" s="4"/>
      <c r="D28" s="48"/>
      <c r="E28" s="48"/>
      <c r="F28" s="48"/>
    </row>
    <row r="29" spans="1:7" x14ac:dyDescent="0.25">
      <c r="B29" s="47"/>
      <c r="C29" s="4"/>
      <c r="D29" s="48"/>
      <c r="E29" s="48"/>
      <c r="F29" s="48"/>
    </row>
    <row r="30" spans="1:7" x14ac:dyDescent="0.25">
      <c r="C30" s="4"/>
    </row>
    <row r="31" spans="1:7" x14ac:dyDescent="0.25">
      <c r="A31" s="1"/>
      <c r="B31" s="1" t="s">
        <v>137</v>
      </c>
      <c r="C31" s="9"/>
      <c r="D31" s="1"/>
      <c r="E31" s="1"/>
      <c r="F31" s="1"/>
    </row>
    <row r="32" spans="1:7" x14ac:dyDescent="0.25">
      <c r="C32" s="4"/>
    </row>
    <row r="33" spans="3:3" x14ac:dyDescent="0.25">
      <c r="C33" s="4"/>
    </row>
    <row r="34" spans="3:3" x14ac:dyDescent="0.25">
      <c r="C34" s="4"/>
    </row>
    <row r="35" spans="3:3" x14ac:dyDescent="0.25">
      <c r="C35" s="4"/>
    </row>
    <row r="36" spans="3:3" x14ac:dyDescent="0.25">
      <c r="C36" s="5"/>
    </row>
  </sheetData>
  <mergeCells count="6">
    <mergeCell ref="B23:C23"/>
    <mergeCell ref="B26:C26"/>
    <mergeCell ref="B6:F6"/>
    <mergeCell ref="B13:C13"/>
    <mergeCell ref="B20:C20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6" zoomScale="115" zoomScaleNormal="115" workbookViewId="0">
      <selection activeCell="A4" sqref="A4"/>
    </sheetView>
  </sheetViews>
  <sheetFormatPr defaultRowHeight="15" x14ac:dyDescent="0.25"/>
  <cols>
    <col min="1" max="1" width="3.7109375" customWidth="1"/>
    <col min="2" max="2" width="46" customWidth="1"/>
    <col min="3" max="6" width="7.7109375" customWidth="1"/>
  </cols>
  <sheetData>
    <row r="1" spans="1:8" x14ac:dyDescent="0.25">
      <c r="A1" s="10" t="s">
        <v>24</v>
      </c>
      <c r="B1" s="11"/>
      <c r="C1" s="10" t="s">
        <v>78</v>
      </c>
      <c r="D1" s="12"/>
      <c r="E1" s="12"/>
      <c r="F1" s="12"/>
    </row>
    <row r="2" spans="1:8" x14ac:dyDescent="0.25">
      <c r="A2" s="10" t="s">
        <v>11</v>
      </c>
      <c r="B2" s="11"/>
      <c r="C2" s="10" t="s">
        <v>79</v>
      </c>
      <c r="D2" s="12"/>
      <c r="E2" s="12"/>
      <c r="F2" s="12"/>
    </row>
    <row r="3" spans="1:8" x14ac:dyDescent="0.25">
      <c r="A3" s="11"/>
      <c r="B3" s="11"/>
      <c r="C3" s="11"/>
      <c r="D3" s="11"/>
      <c r="E3" s="11"/>
      <c r="F3" s="11"/>
    </row>
    <row r="4" spans="1:8" x14ac:dyDescent="0.25">
      <c r="A4" s="10" t="s">
        <v>141</v>
      </c>
      <c r="B4" s="11"/>
      <c r="C4" s="11"/>
      <c r="D4" s="11"/>
      <c r="E4" s="11"/>
      <c r="F4" s="11"/>
    </row>
    <row r="5" spans="1:8" x14ac:dyDescent="0.25">
      <c r="A5" s="10" t="s">
        <v>23</v>
      </c>
      <c r="B5" s="11"/>
      <c r="C5" s="11"/>
      <c r="D5" s="11"/>
      <c r="E5" s="11"/>
      <c r="F5" s="11"/>
    </row>
    <row r="6" spans="1:8" x14ac:dyDescent="0.25">
      <c r="A6" s="10"/>
      <c r="B6" s="11"/>
      <c r="C6" s="11"/>
      <c r="D6" s="11"/>
      <c r="E6" s="11"/>
      <c r="F6" s="11"/>
    </row>
    <row r="7" spans="1:8" x14ac:dyDescent="0.25">
      <c r="A7" s="20" t="s">
        <v>3</v>
      </c>
      <c r="B7" s="20"/>
      <c r="C7" s="11"/>
      <c r="D7" s="11"/>
      <c r="E7" s="11"/>
      <c r="F7" s="11"/>
    </row>
    <row r="8" spans="1:8" ht="13.5" customHeight="1" x14ac:dyDescent="0.25">
      <c r="A8" s="13" t="s">
        <v>12</v>
      </c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</row>
    <row r="9" spans="1:8" ht="13.5" customHeight="1" x14ac:dyDescent="0.25">
      <c r="A9" s="14" t="s">
        <v>18</v>
      </c>
      <c r="B9" s="14" t="s">
        <v>19</v>
      </c>
      <c r="C9" s="14" t="s">
        <v>20</v>
      </c>
      <c r="D9" s="14" t="s">
        <v>21</v>
      </c>
      <c r="E9" s="14" t="s">
        <v>22</v>
      </c>
      <c r="F9" s="14"/>
    </row>
    <row r="10" spans="1:8" ht="13.5" customHeight="1" x14ac:dyDescent="0.25">
      <c r="A10" s="17">
        <v>1</v>
      </c>
      <c r="B10" s="21" t="s">
        <v>33</v>
      </c>
      <c r="C10" s="26">
        <v>2</v>
      </c>
      <c r="D10" s="27" t="s">
        <v>36</v>
      </c>
      <c r="E10" s="28">
        <v>0</v>
      </c>
      <c r="F10" s="28">
        <f t="shared" ref="F10" si="0">ROUND(C10*E10,2)</f>
        <v>0</v>
      </c>
      <c r="G10" s="25"/>
      <c r="H10" s="25"/>
    </row>
    <row r="11" spans="1:8" ht="197.25" customHeight="1" x14ac:dyDescent="0.25">
      <c r="A11" s="17"/>
      <c r="B11" s="22" t="s">
        <v>25</v>
      </c>
      <c r="C11" s="15"/>
      <c r="D11" s="15"/>
      <c r="E11" s="15"/>
      <c r="F11" s="15"/>
    </row>
    <row r="12" spans="1:8" ht="13.5" customHeight="1" x14ac:dyDescent="0.25">
      <c r="A12" s="17">
        <v>2</v>
      </c>
      <c r="B12" s="21" t="s">
        <v>34</v>
      </c>
      <c r="C12" s="26">
        <v>1</v>
      </c>
      <c r="D12" s="27" t="s">
        <v>36</v>
      </c>
      <c r="E12" s="28">
        <v>0</v>
      </c>
      <c r="F12" s="28">
        <f t="shared" ref="F12" si="1">ROUND(C12*E12,2)</f>
        <v>0</v>
      </c>
    </row>
    <row r="13" spans="1:8" ht="25.5" customHeight="1" x14ac:dyDescent="0.25">
      <c r="A13" s="17"/>
      <c r="B13" s="23" t="s">
        <v>26</v>
      </c>
      <c r="C13" s="15"/>
      <c r="D13" s="15"/>
      <c r="E13" s="15"/>
      <c r="F13" s="15"/>
    </row>
    <row r="14" spans="1:8" ht="25.5" x14ac:dyDescent="0.25">
      <c r="A14" s="62">
        <v>3</v>
      </c>
      <c r="B14" s="21" t="s">
        <v>35</v>
      </c>
      <c r="C14" s="26">
        <v>1</v>
      </c>
      <c r="D14" s="27" t="s">
        <v>36</v>
      </c>
      <c r="E14" s="28">
        <v>0</v>
      </c>
      <c r="F14" s="28">
        <f t="shared" ref="F14" si="2">ROUND(C14*E14,2)</f>
        <v>0</v>
      </c>
    </row>
    <row r="15" spans="1:8" ht="66.75" customHeight="1" x14ac:dyDescent="0.25">
      <c r="A15" s="17"/>
      <c r="B15" s="22" t="s">
        <v>27</v>
      </c>
      <c r="C15" s="19"/>
      <c r="D15" s="19"/>
      <c r="E15" s="15"/>
      <c r="F15" s="15"/>
    </row>
    <row r="16" spans="1:8" ht="13.5" customHeight="1" x14ac:dyDescent="0.25">
      <c r="A16" s="17">
        <v>4</v>
      </c>
      <c r="B16" s="21" t="s">
        <v>28</v>
      </c>
      <c r="C16" s="26">
        <v>1</v>
      </c>
      <c r="D16" s="27" t="s">
        <v>36</v>
      </c>
      <c r="E16" s="28">
        <v>0</v>
      </c>
      <c r="F16" s="28">
        <f t="shared" ref="F16" si="3">ROUND(C16*E16,2)</f>
        <v>0</v>
      </c>
    </row>
    <row r="17" spans="1:6" ht="41.25" customHeight="1" x14ac:dyDescent="0.25">
      <c r="A17" s="17"/>
      <c r="B17" s="22" t="s">
        <v>29</v>
      </c>
      <c r="C17" s="19"/>
      <c r="D17" s="19"/>
      <c r="E17" s="15"/>
      <c r="F17" s="15"/>
    </row>
    <row r="18" spans="1:6" ht="13.5" customHeight="1" x14ac:dyDescent="0.25">
      <c r="A18" s="17">
        <v>5</v>
      </c>
      <c r="B18" s="22" t="s">
        <v>30</v>
      </c>
      <c r="C18" s="26">
        <v>8</v>
      </c>
      <c r="D18" s="27" t="s">
        <v>36</v>
      </c>
      <c r="E18" s="28">
        <v>0</v>
      </c>
      <c r="F18" s="28">
        <f t="shared" ref="F18" si="4">ROUND(C18*E18,2)</f>
        <v>0</v>
      </c>
    </row>
    <row r="19" spans="1:6" ht="13.5" customHeight="1" x14ac:dyDescent="0.25">
      <c r="A19" s="17">
        <v>6</v>
      </c>
      <c r="B19" s="21" t="s">
        <v>31</v>
      </c>
      <c r="C19" s="26">
        <v>1</v>
      </c>
      <c r="D19" s="27" t="s">
        <v>36</v>
      </c>
      <c r="E19" s="28">
        <v>0</v>
      </c>
      <c r="F19" s="28">
        <f t="shared" ref="F19" si="5">ROUND(C19*E19,2)</f>
        <v>0</v>
      </c>
    </row>
    <row r="20" spans="1:6" ht="13.5" customHeight="1" x14ac:dyDescent="0.25">
      <c r="A20" s="17">
        <v>7</v>
      </c>
      <c r="B20" s="21" t="s">
        <v>37</v>
      </c>
      <c r="C20" s="26">
        <v>1</v>
      </c>
      <c r="D20" s="27" t="s">
        <v>36</v>
      </c>
      <c r="E20" s="28">
        <v>0</v>
      </c>
      <c r="F20" s="28">
        <f t="shared" ref="F20" si="6">ROUND(C20*E20,2)</f>
        <v>0</v>
      </c>
    </row>
    <row r="21" spans="1:6" ht="13.5" customHeight="1" x14ac:dyDescent="0.25">
      <c r="A21" s="17">
        <v>8</v>
      </c>
      <c r="B21" s="22" t="s">
        <v>32</v>
      </c>
      <c r="C21" s="26">
        <v>1</v>
      </c>
      <c r="D21" s="27" t="s">
        <v>36</v>
      </c>
      <c r="E21" s="28">
        <v>0</v>
      </c>
      <c r="F21" s="28">
        <f t="shared" ref="F21" si="7">ROUND(C21*E21,2)</f>
        <v>0</v>
      </c>
    </row>
    <row r="22" spans="1:6" ht="13.5" customHeight="1" x14ac:dyDescent="0.25">
      <c r="A22" s="17">
        <v>9</v>
      </c>
      <c r="B22" s="21" t="s">
        <v>38</v>
      </c>
      <c r="C22" s="26">
        <v>1</v>
      </c>
      <c r="D22" s="27" t="s">
        <v>36</v>
      </c>
      <c r="E22" s="28">
        <v>0</v>
      </c>
      <c r="F22" s="28">
        <f t="shared" ref="F22" si="8">ROUND(C22*E22,2)</f>
        <v>0</v>
      </c>
    </row>
    <row r="23" spans="1:6" ht="6.75" customHeight="1" x14ac:dyDescent="0.25">
      <c r="A23" s="15"/>
      <c r="B23" s="24"/>
      <c r="C23" s="15"/>
      <c r="D23" s="15"/>
      <c r="E23" s="15"/>
      <c r="F23" s="15"/>
    </row>
    <row r="24" spans="1:6" ht="13.5" customHeight="1" x14ac:dyDescent="0.25">
      <c r="A24" s="5"/>
      <c r="B24" s="36" t="s">
        <v>75</v>
      </c>
      <c r="C24" s="29"/>
      <c r="D24" s="29"/>
      <c r="E24" s="29"/>
      <c r="F24" s="30">
        <f>SUM(F10:F22)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zoomScale="115" zoomScaleNormal="115" workbookViewId="0">
      <selection activeCell="A4" sqref="A4"/>
    </sheetView>
  </sheetViews>
  <sheetFormatPr defaultRowHeight="15" x14ac:dyDescent="0.25"/>
  <cols>
    <col min="1" max="1" width="3.7109375" customWidth="1"/>
    <col min="2" max="2" width="43.5703125" customWidth="1"/>
    <col min="3" max="6" width="7.7109375" customWidth="1"/>
  </cols>
  <sheetData>
    <row r="1" spans="1:8" x14ac:dyDescent="0.25">
      <c r="A1" s="10" t="s">
        <v>24</v>
      </c>
      <c r="B1" s="11"/>
      <c r="C1" s="10" t="s">
        <v>82</v>
      </c>
      <c r="D1" s="12"/>
      <c r="E1" s="12"/>
      <c r="F1" s="12"/>
    </row>
    <row r="2" spans="1:8" x14ac:dyDescent="0.25">
      <c r="A2" s="10" t="s">
        <v>11</v>
      </c>
      <c r="B2" s="11"/>
      <c r="C2" s="10" t="s">
        <v>81</v>
      </c>
      <c r="D2" s="12"/>
      <c r="E2" s="12"/>
      <c r="F2" s="12"/>
    </row>
    <row r="3" spans="1:8" x14ac:dyDescent="0.25">
      <c r="A3" s="11"/>
      <c r="B3" s="11"/>
      <c r="C3" s="11"/>
      <c r="D3" s="11"/>
      <c r="E3" s="11"/>
      <c r="F3" s="11"/>
    </row>
    <row r="4" spans="1:8" x14ac:dyDescent="0.25">
      <c r="A4" s="10" t="s">
        <v>141</v>
      </c>
      <c r="B4" s="11"/>
      <c r="C4" s="11"/>
      <c r="D4" s="11"/>
      <c r="E4" s="11"/>
      <c r="F4" s="11"/>
    </row>
    <row r="5" spans="1:8" x14ac:dyDescent="0.25">
      <c r="A5" s="10" t="s">
        <v>23</v>
      </c>
      <c r="B5" s="11"/>
      <c r="C5" s="11"/>
      <c r="D5" s="11"/>
      <c r="E5" s="11"/>
      <c r="F5" s="11"/>
    </row>
    <row r="6" spans="1:8" x14ac:dyDescent="0.25">
      <c r="A6" s="10"/>
      <c r="B6" s="11"/>
      <c r="C6" s="11"/>
      <c r="D6" s="11"/>
      <c r="E6" s="11"/>
      <c r="F6" s="11"/>
    </row>
    <row r="7" spans="1:8" x14ac:dyDescent="0.25">
      <c r="A7" s="20" t="s">
        <v>42</v>
      </c>
      <c r="B7" s="20"/>
      <c r="C7" s="11"/>
      <c r="D7" s="11"/>
      <c r="E7" s="11"/>
      <c r="F7" s="11"/>
    </row>
    <row r="8" spans="1:8" ht="13.5" customHeight="1" x14ac:dyDescent="0.25">
      <c r="A8" s="13" t="s">
        <v>12</v>
      </c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</row>
    <row r="9" spans="1:8" ht="13.5" customHeight="1" x14ac:dyDescent="0.25">
      <c r="A9" s="14" t="s">
        <v>18</v>
      </c>
      <c r="B9" s="14" t="s">
        <v>19</v>
      </c>
      <c r="C9" s="14" t="s">
        <v>20</v>
      </c>
      <c r="D9" s="14" t="s">
        <v>21</v>
      </c>
      <c r="E9" s="14" t="s">
        <v>22</v>
      </c>
      <c r="F9" s="14"/>
    </row>
    <row r="10" spans="1:8" ht="13.5" customHeight="1" x14ac:dyDescent="0.25">
      <c r="A10" s="17"/>
      <c r="B10" s="35" t="s">
        <v>69</v>
      </c>
      <c r="C10" s="26"/>
      <c r="D10" s="27"/>
      <c r="E10" s="28"/>
      <c r="F10" s="28"/>
      <c r="G10" s="25"/>
      <c r="H10" s="25"/>
    </row>
    <row r="11" spans="1:8" ht="13.5" customHeight="1" x14ac:dyDescent="0.25">
      <c r="A11" s="17">
        <v>1</v>
      </c>
      <c r="B11" s="31" t="s">
        <v>43</v>
      </c>
      <c r="C11" s="26">
        <v>1</v>
      </c>
      <c r="D11" s="27" t="s">
        <v>65</v>
      </c>
      <c r="E11" s="28">
        <v>0</v>
      </c>
      <c r="F11" s="28">
        <f t="shared" ref="F11:F13" si="0">ROUND(C11*E11,2)</f>
        <v>0</v>
      </c>
    </row>
    <row r="12" spans="1:8" ht="13.5" customHeight="1" x14ac:dyDescent="0.25">
      <c r="A12" s="17">
        <v>2</v>
      </c>
      <c r="B12" s="31" t="s">
        <v>44</v>
      </c>
      <c r="C12" s="26">
        <v>10</v>
      </c>
      <c r="D12" s="27" t="s">
        <v>36</v>
      </c>
      <c r="E12" s="28">
        <v>0</v>
      </c>
      <c r="F12" s="28">
        <f t="shared" si="0"/>
        <v>0</v>
      </c>
    </row>
    <row r="13" spans="1:8" ht="13.5" customHeight="1" x14ac:dyDescent="0.25">
      <c r="A13" s="17">
        <v>3</v>
      </c>
      <c r="B13" s="31" t="s">
        <v>45</v>
      </c>
      <c r="C13" s="26">
        <v>5</v>
      </c>
      <c r="D13" s="27" t="s">
        <v>36</v>
      </c>
      <c r="E13" s="28">
        <v>0</v>
      </c>
      <c r="F13" s="28">
        <f t="shared" si="0"/>
        <v>0</v>
      </c>
    </row>
    <row r="14" spans="1:8" ht="13.5" customHeight="1" x14ac:dyDescent="0.25">
      <c r="A14" s="17">
        <v>4</v>
      </c>
      <c r="B14" s="31" t="s">
        <v>46</v>
      </c>
      <c r="C14" s="26">
        <v>10</v>
      </c>
      <c r="D14" s="27" t="s">
        <v>66</v>
      </c>
      <c r="E14" s="28">
        <v>0</v>
      </c>
      <c r="F14" s="28">
        <f t="shared" ref="F14:F15" si="1">ROUND(C14*E14,2)</f>
        <v>0</v>
      </c>
    </row>
    <row r="15" spans="1:8" ht="13.5" customHeight="1" x14ac:dyDescent="0.25">
      <c r="A15" s="17">
        <v>5</v>
      </c>
      <c r="B15" s="31" t="s">
        <v>47</v>
      </c>
      <c r="C15" s="26">
        <v>8</v>
      </c>
      <c r="D15" s="27" t="s">
        <v>36</v>
      </c>
      <c r="E15" s="28">
        <v>0</v>
      </c>
      <c r="F15" s="28">
        <f t="shared" si="1"/>
        <v>0</v>
      </c>
    </row>
    <row r="16" spans="1:8" ht="13.5" customHeight="1" x14ac:dyDescent="0.25">
      <c r="A16" s="17">
        <v>6</v>
      </c>
      <c r="B16" s="31" t="s">
        <v>48</v>
      </c>
      <c r="C16" s="26">
        <v>2</v>
      </c>
      <c r="D16" s="27" t="s">
        <v>36</v>
      </c>
      <c r="E16" s="28">
        <v>0</v>
      </c>
      <c r="F16" s="28">
        <f t="shared" ref="F16:F17" si="2">ROUND(C16*E16,2)</f>
        <v>0</v>
      </c>
    </row>
    <row r="17" spans="1:6" ht="13.5" customHeight="1" x14ac:dyDescent="0.25">
      <c r="A17" s="17">
        <v>7</v>
      </c>
      <c r="B17" s="31" t="s">
        <v>49</v>
      </c>
      <c r="C17" s="26">
        <v>6</v>
      </c>
      <c r="D17" s="27" t="s">
        <v>36</v>
      </c>
      <c r="E17" s="28">
        <v>0</v>
      </c>
      <c r="F17" s="28">
        <f t="shared" si="2"/>
        <v>0</v>
      </c>
    </row>
    <row r="18" spans="1:6" ht="13.5" customHeight="1" x14ac:dyDescent="0.25">
      <c r="A18" s="17">
        <v>8</v>
      </c>
      <c r="B18" s="31" t="s">
        <v>50</v>
      </c>
      <c r="C18" s="26">
        <v>2</v>
      </c>
      <c r="D18" s="27" t="s">
        <v>36</v>
      </c>
      <c r="E18" s="28">
        <v>0</v>
      </c>
      <c r="F18" s="28">
        <f t="shared" ref="F18:F26" si="3">ROUND(C18*E18,2)</f>
        <v>0</v>
      </c>
    </row>
    <row r="19" spans="1:6" ht="13.5" customHeight="1" x14ac:dyDescent="0.25">
      <c r="A19" s="17">
        <v>9</v>
      </c>
      <c r="B19" s="31" t="s">
        <v>51</v>
      </c>
      <c r="C19" s="26">
        <v>2</v>
      </c>
      <c r="D19" s="27" t="s">
        <v>36</v>
      </c>
      <c r="E19" s="28">
        <v>0</v>
      </c>
      <c r="F19" s="28">
        <f t="shared" si="3"/>
        <v>0</v>
      </c>
    </row>
    <row r="20" spans="1:6" ht="13.5" customHeight="1" x14ac:dyDescent="0.25">
      <c r="A20" s="17">
        <v>10</v>
      </c>
      <c r="B20" s="31" t="s">
        <v>52</v>
      </c>
      <c r="C20" s="26">
        <v>2</v>
      </c>
      <c r="D20" s="27" t="s">
        <v>36</v>
      </c>
      <c r="E20" s="28">
        <v>0</v>
      </c>
      <c r="F20" s="28">
        <f t="shared" si="3"/>
        <v>0</v>
      </c>
    </row>
    <row r="21" spans="1:6" ht="13.5" customHeight="1" x14ac:dyDescent="0.25">
      <c r="A21" s="17">
        <v>11</v>
      </c>
      <c r="B21" s="31" t="s">
        <v>53</v>
      </c>
      <c r="C21" s="26">
        <v>2</v>
      </c>
      <c r="D21" s="27" t="s">
        <v>36</v>
      </c>
      <c r="E21" s="28">
        <v>0</v>
      </c>
      <c r="F21" s="28">
        <f t="shared" si="3"/>
        <v>0</v>
      </c>
    </row>
    <row r="22" spans="1:6" ht="13.5" customHeight="1" x14ac:dyDescent="0.25">
      <c r="A22" s="17">
        <v>12</v>
      </c>
      <c r="B22" s="31" t="s">
        <v>54</v>
      </c>
      <c r="C22" s="26">
        <v>2</v>
      </c>
      <c r="D22" s="27" t="s">
        <v>36</v>
      </c>
      <c r="E22" s="28">
        <v>0</v>
      </c>
      <c r="F22" s="28">
        <f t="shared" si="3"/>
        <v>0</v>
      </c>
    </row>
    <row r="23" spans="1:6" ht="13.5" customHeight="1" x14ac:dyDescent="0.25">
      <c r="A23" s="17">
        <v>13</v>
      </c>
      <c r="B23" s="31" t="s">
        <v>55</v>
      </c>
      <c r="C23" s="26">
        <v>2</v>
      </c>
      <c r="D23" s="27" t="s">
        <v>36</v>
      </c>
      <c r="E23" s="28">
        <v>0</v>
      </c>
      <c r="F23" s="28">
        <f t="shared" si="3"/>
        <v>0</v>
      </c>
    </row>
    <row r="24" spans="1:6" ht="13.5" customHeight="1" x14ac:dyDescent="0.25">
      <c r="A24" s="37">
        <v>14</v>
      </c>
      <c r="B24" s="31" t="s">
        <v>56</v>
      </c>
      <c r="C24" s="26">
        <v>1</v>
      </c>
      <c r="D24" s="27" t="s">
        <v>36</v>
      </c>
      <c r="E24" s="28">
        <v>0</v>
      </c>
      <c r="F24" s="28">
        <f t="shared" si="3"/>
        <v>0</v>
      </c>
    </row>
    <row r="25" spans="1:6" ht="13.5" customHeight="1" x14ac:dyDescent="0.25">
      <c r="A25" s="37">
        <v>15</v>
      </c>
      <c r="B25" s="31" t="s">
        <v>57</v>
      </c>
      <c r="C25" s="26">
        <v>1</v>
      </c>
      <c r="D25" s="27" t="s">
        <v>36</v>
      </c>
      <c r="E25" s="28">
        <v>0</v>
      </c>
      <c r="F25" s="28">
        <f t="shared" si="3"/>
        <v>0</v>
      </c>
    </row>
    <row r="26" spans="1:6" ht="13.5" customHeight="1" x14ac:dyDescent="0.25">
      <c r="A26" s="38">
        <v>16</v>
      </c>
      <c r="B26" s="31" t="s">
        <v>58</v>
      </c>
      <c r="C26" s="26">
        <v>1</v>
      </c>
      <c r="D26" s="27" t="s">
        <v>36</v>
      </c>
      <c r="E26" s="28">
        <v>0</v>
      </c>
      <c r="F26" s="28">
        <f t="shared" si="3"/>
        <v>0</v>
      </c>
    </row>
    <row r="27" spans="1:6" ht="13.5" customHeight="1" x14ac:dyDescent="0.25">
      <c r="A27" s="39"/>
      <c r="B27" s="40" t="s">
        <v>70</v>
      </c>
      <c r="F27" s="33">
        <f>SUM(F11:F26)</f>
        <v>0</v>
      </c>
    </row>
    <row r="28" spans="1:6" ht="13.5" customHeight="1" x14ac:dyDescent="0.25">
      <c r="A28" s="39"/>
    </row>
    <row r="29" spans="1:6" ht="13.5" customHeight="1" x14ac:dyDescent="0.25">
      <c r="A29" s="39"/>
      <c r="B29" s="34" t="s">
        <v>71</v>
      </c>
    </row>
    <row r="30" spans="1:6" ht="13.5" customHeight="1" x14ac:dyDescent="0.25">
      <c r="A30" s="39">
        <v>17</v>
      </c>
      <c r="B30" s="18" t="s">
        <v>59</v>
      </c>
      <c r="C30" s="26">
        <v>1</v>
      </c>
      <c r="D30" s="27" t="s">
        <v>36</v>
      </c>
      <c r="E30" s="28">
        <v>0</v>
      </c>
      <c r="F30" s="28">
        <f t="shared" ref="F30:F35" si="4">ROUND(C30*E30,2)</f>
        <v>0</v>
      </c>
    </row>
    <row r="31" spans="1:6" ht="13.5" customHeight="1" x14ac:dyDescent="0.25">
      <c r="A31" s="39">
        <v>18</v>
      </c>
      <c r="B31" s="18" t="s">
        <v>60</v>
      </c>
      <c r="C31" s="26">
        <v>1</v>
      </c>
      <c r="D31" s="27" t="s">
        <v>36</v>
      </c>
      <c r="E31" s="28">
        <v>0</v>
      </c>
      <c r="F31" s="28">
        <f t="shared" si="4"/>
        <v>0</v>
      </c>
    </row>
    <row r="32" spans="1:6" ht="13.5" customHeight="1" x14ac:dyDescent="0.25">
      <c r="A32" s="39">
        <v>19</v>
      </c>
      <c r="B32" s="18" t="s">
        <v>61</v>
      </c>
      <c r="C32" s="26">
        <v>1</v>
      </c>
      <c r="D32" s="27" t="s">
        <v>36</v>
      </c>
      <c r="E32" s="28">
        <v>0</v>
      </c>
      <c r="F32" s="28">
        <f t="shared" si="4"/>
        <v>0</v>
      </c>
    </row>
    <row r="33" spans="1:6" ht="13.5" customHeight="1" x14ac:dyDescent="0.25">
      <c r="A33" s="39">
        <v>20</v>
      </c>
      <c r="B33" s="18" t="s">
        <v>62</v>
      </c>
      <c r="C33" s="26">
        <v>2</v>
      </c>
      <c r="D33" s="27" t="s">
        <v>36</v>
      </c>
      <c r="E33" s="28">
        <v>0</v>
      </c>
      <c r="F33" s="28">
        <f t="shared" si="4"/>
        <v>0</v>
      </c>
    </row>
    <row r="34" spans="1:6" ht="13.5" customHeight="1" x14ac:dyDescent="0.25">
      <c r="A34" s="39">
        <v>21</v>
      </c>
      <c r="B34" s="18" t="s">
        <v>63</v>
      </c>
      <c r="C34" s="26">
        <v>1</v>
      </c>
      <c r="D34" s="27" t="s">
        <v>36</v>
      </c>
      <c r="E34" s="28">
        <v>0</v>
      </c>
      <c r="F34" s="28">
        <f t="shared" si="4"/>
        <v>0</v>
      </c>
    </row>
    <row r="35" spans="1:6" ht="13.5" customHeight="1" x14ac:dyDescent="0.25">
      <c r="A35" s="39">
        <v>22</v>
      </c>
      <c r="B35" s="18" t="s">
        <v>64</v>
      </c>
      <c r="C35" s="26">
        <v>1</v>
      </c>
      <c r="D35" s="27" t="s">
        <v>36</v>
      </c>
      <c r="E35" s="28">
        <v>0</v>
      </c>
      <c r="F35" s="28">
        <f t="shared" si="4"/>
        <v>0</v>
      </c>
    </row>
    <row r="36" spans="1:6" ht="13.5" customHeight="1" x14ac:dyDescent="0.25">
      <c r="A36" s="39"/>
      <c r="B36" s="40" t="s">
        <v>72</v>
      </c>
      <c r="F36" s="33">
        <f>SUM(F30:F35)</f>
        <v>0</v>
      </c>
    </row>
    <row r="37" spans="1:6" ht="13.5" customHeight="1" x14ac:dyDescent="0.25">
      <c r="A37" s="39"/>
      <c r="B37" s="32"/>
      <c r="F37" s="33"/>
    </row>
    <row r="38" spans="1:6" ht="13.5" customHeight="1" x14ac:dyDescent="0.25">
      <c r="A38" s="39"/>
      <c r="B38" s="34" t="s">
        <v>73</v>
      </c>
    </row>
    <row r="39" spans="1:6" ht="13.5" customHeight="1" x14ac:dyDescent="0.25">
      <c r="A39" s="39">
        <v>23</v>
      </c>
      <c r="B39" s="18" t="s">
        <v>67</v>
      </c>
      <c r="C39" s="26">
        <v>1</v>
      </c>
      <c r="D39" s="27" t="s">
        <v>36</v>
      </c>
      <c r="E39" s="28">
        <v>0</v>
      </c>
      <c r="F39" s="28">
        <f t="shared" ref="F39:F40" si="5">ROUND(C39*E39,2)</f>
        <v>0</v>
      </c>
    </row>
    <row r="40" spans="1:6" ht="13.5" customHeight="1" x14ac:dyDescent="0.25">
      <c r="A40" s="39">
        <v>24</v>
      </c>
      <c r="B40" s="18" t="s">
        <v>68</v>
      </c>
      <c r="C40" s="26">
        <v>1</v>
      </c>
      <c r="D40" s="27" t="s">
        <v>36</v>
      </c>
      <c r="E40" s="28">
        <v>0</v>
      </c>
      <c r="F40" s="28">
        <f t="shared" si="5"/>
        <v>0</v>
      </c>
    </row>
    <row r="41" spans="1:6" ht="13.5" customHeight="1" x14ac:dyDescent="0.25">
      <c r="B41" s="40" t="s">
        <v>74</v>
      </c>
      <c r="F41" s="33">
        <f>SUM(F39:F40)</f>
        <v>0</v>
      </c>
    </row>
    <row r="42" spans="1:6" ht="6.75" customHeight="1" x14ac:dyDescent="0.25"/>
    <row r="43" spans="1:6" x14ac:dyDescent="0.25">
      <c r="B43" s="36" t="s">
        <v>77</v>
      </c>
      <c r="F43" s="33">
        <f>F27+F36+F41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zoomScale="115" zoomScaleNormal="115" workbookViewId="0">
      <selection activeCell="A4" sqref="A4"/>
    </sheetView>
  </sheetViews>
  <sheetFormatPr defaultRowHeight="15" x14ac:dyDescent="0.25"/>
  <cols>
    <col min="1" max="1" width="3.7109375" customWidth="1"/>
    <col min="2" max="2" width="43.5703125" customWidth="1"/>
    <col min="3" max="6" width="7.7109375" customWidth="1"/>
  </cols>
  <sheetData>
    <row r="1" spans="1:8" x14ac:dyDescent="0.25">
      <c r="A1" s="10" t="s">
        <v>24</v>
      </c>
      <c r="B1" s="11"/>
      <c r="C1" s="10" t="s">
        <v>80</v>
      </c>
      <c r="D1" s="12"/>
      <c r="E1" s="12"/>
      <c r="F1" s="12"/>
    </row>
    <row r="2" spans="1:8" x14ac:dyDescent="0.25">
      <c r="A2" s="10" t="s">
        <v>11</v>
      </c>
      <c r="B2" s="11"/>
      <c r="C2" s="10" t="s">
        <v>81</v>
      </c>
      <c r="D2" s="12"/>
      <c r="E2" s="12"/>
      <c r="F2" s="12"/>
    </row>
    <row r="3" spans="1:8" x14ac:dyDescent="0.25">
      <c r="A3" s="11"/>
      <c r="B3" s="11"/>
      <c r="C3" s="11"/>
      <c r="D3" s="11"/>
      <c r="E3" s="11"/>
      <c r="F3" s="11"/>
    </row>
    <row r="4" spans="1:8" x14ac:dyDescent="0.25">
      <c r="A4" s="10" t="s">
        <v>141</v>
      </c>
      <c r="B4" s="11"/>
      <c r="C4" s="11"/>
      <c r="D4" s="11"/>
      <c r="E4" s="11"/>
      <c r="F4" s="11"/>
    </row>
    <row r="5" spans="1:8" x14ac:dyDescent="0.25">
      <c r="A5" s="10" t="s">
        <v>23</v>
      </c>
      <c r="B5" s="11"/>
      <c r="C5" s="11"/>
      <c r="D5" s="11"/>
      <c r="E5" s="11"/>
      <c r="F5" s="11"/>
    </row>
    <row r="6" spans="1:8" x14ac:dyDescent="0.25">
      <c r="A6" s="10"/>
      <c r="B6" s="11"/>
      <c r="C6" s="11"/>
      <c r="D6" s="11"/>
      <c r="E6" s="11"/>
      <c r="F6" s="11"/>
    </row>
    <row r="7" spans="1:8" x14ac:dyDescent="0.25">
      <c r="A7" s="20" t="s">
        <v>109</v>
      </c>
      <c r="B7" s="20"/>
      <c r="C7" s="11"/>
      <c r="D7" s="11"/>
      <c r="E7" s="11"/>
      <c r="F7" s="11"/>
    </row>
    <row r="8" spans="1:8" ht="13.5" customHeight="1" x14ac:dyDescent="0.25">
      <c r="A8" s="13" t="s">
        <v>12</v>
      </c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</row>
    <row r="9" spans="1:8" ht="13.5" customHeight="1" x14ac:dyDescent="0.25">
      <c r="A9" s="14" t="s">
        <v>18</v>
      </c>
      <c r="B9" s="14" t="s">
        <v>19</v>
      </c>
      <c r="C9" s="14" t="s">
        <v>20</v>
      </c>
      <c r="D9" s="14" t="s">
        <v>21</v>
      </c>
      <c r="E9" s="14" t="s">
        <v>22</v>
      </c>
      <c r="F9" s="14"/>
    </row>
    <row r="10" spans="1:8" ht="13.5" customHeight="1" x14ac:dyDescent="0.25">
      <c r="A10" s="17"/>
      <c r="B10" s="35" t="s">
        <v>99</v>
      </c>
      <c r="C10" s="26"/>
      <c r="D10" s="27"/>
      <c r="E10" s="28"/>
      <c r="F10" s="28"/>
      <c r="G10" s="25"/>
      <c r="H10" s="25"/>
    </row>
    <row r="11" spans="1:8" ht="13.5" customHeight="1" x14ac:dyDescent="0.25">
      <c r="A11" s="17">
        <v>1</v>
      </c>
      <c r="B11" s="31" t="s">
        <v>111</v>
      </c>
      <c r="C11" s="26">
        <v>1</v>
      </c>
      <c r="D11" s="27" t="s">
        <v>36</v>
      </c>
      <c r="E11" s="28">
        <v>0</v>
      </c>
      <c r="F11" s="28">
        <f t="shared" ref="F11" si="0">ROUND(C11*E11,2)</f>
        <v>0</v>
      </c>
    </row>
    <row r="12" spans="1:8" ht="13.5" customHeight="1" x14ac:dyDescent="0.25">
      <c r="A12" s="17">
        <v>2</v>
      </c>
      <c r="B12" s="31" t="s">
        <v>112</v>
      </c>
      <c r="C12" s="26">
        <v>1</v>
      </c>
      <c r="D12" s="27" t="s">
        <v>36</v>
      </c>
      <c r="E12" s="28">
        <v>0</v>
      </c>
      <c r="F12" s="28">
        <f t="shared" ref="F12:F13" si="1">ROUND(C12*E12,2)</f>
        <v>0</v>
      </c>
    </row>
    <row r="13" spans="1:8" ht="13.5" customHeight="1" x14ac:dyDescent="0.25">
      <c r="A13" s="17">
        <v>3</v>
      </c>
      <c r="B13" s="31" t="s">
        <v>113</v>
      </c>
      <c r="C13" s="26">
        <v>1</v>
      </c>
      <c r="D13" s="27" t="s">
        <v>36</v>
      </c>
      <c r="E13" s="28">
        <v>0</v>
      </c>
      <c r="F13" s="28">
        <f t="shared" si="1"/>
        <v>0</v>
      </c>
    </row>
    <row r="14" spans="1:8" ht="13.5" customHeight="1" x14ac:dyDescent="0.25">
      <c r="A14" s="17">
        <v>4</v>
      </c>
      <c r="B14" s="31" t="s">
        <v>114</v>
      </c>
      <c r="C14" s="26">
        <v>2</v>
      </c>
      <c r="D14" s="27" t="s">
        <v>36</v>
      </c>
      <c r="E14" s="28">
        <v>0</v>
      </c>
      <c r="F14" s="28">
        <f t="shared" ref="F14" si="2">ROUND(C14*E14,2)</f>
        <v>0</v>
      </c>
    </row>
    <row r="15" spans="1:8" ht="13.5" customHeight="1" x14ac:dyDescent="0.25">
      <c r="A15" s="17"/>
      <c r="B15" s="41" t="s">
        <v>100</v>
      </c>
      <c r="C15" s="19"/>
      <c r="D15" s="19"/>
      <c r="E15" s="15"/>
      <c r="F15" s="33">
        <f>SUM(F11:F14)</f>
        <v>0</v>
      </c>
    </row>
    <row r="16" spans="1:8" ht="13.5" customHeight="1" x14ac:dyDescent="0.25">
      <c r="A16" s="17"/>
      <c r="B16" s="41"/>
      <c r="C16" s="19"/>
      <c r="D16" s="19"/>
      <c r="E16" s="15"/>
      <c r="F16" s="15"/>
    </row>
    <row r="17" spans="1:6" ht="13.5" customHeight="1" x14ac:dyDescent="0.25">
      <c r="A17" s="17"/>
      <c r="B17" s="35" t="s">
        <v>101</v>
      </c>
      <c r="C17" s="26"/>
      <c r="D17" s="27"/>
      <c r="E17" s="28"/>
      <c r="F17" s="28"/>
    </row>
    <row r="18" spans="1:6" ht="13.5" customHeight="1" x14ac:dyDescent="0.25">
      <c r="A18" s="17">
        <v>5</v>
      </c>
      <c r="B18" s="18" t="s">
        <v>84</v>
      </c>
      <c r="C18" s="26">
        <v>1</v>
      </c>
      <c r="D18" s="27" t="s">
        <v>36</v>
      </c>
      <c r="E18" s="28">
        <v>0</v>
      </c>
      <c r="F18" s="28">
        <f t="shared" ref="F18" si="3">ROUND(C18*E18,2)</f>
        <v>0</v>
      </c>
    </row>
    <row r="19" spans="1:6" ht="13.5" customHeight="1" x14ac:dyDescent="0.25">
      <c r="A19" s="17">
        <v>6</v>
      </c>
      <c r="B19" s="18" t="s">
        <v>85</v>
      </c>
      <c r="C19" s="26">
        <v>1</v>
      </c>
      <c r="D19" s="27" t="s">
        <v>36</v>
      </c>
      <c r="E19" s="28">
        <v>0</v>
      </c>
      <c r="F19" s="28">
        <f t="shared" ref="F19:F25" si="4">ROUND(C19*E19,2)</f>
        <v>0</v>
      </c>
    </row>
    <row r="20" spans="1:6" ht="13.5" customHeight="1" x14ac:dyDescent="0.25">
      <c r="A20" s="17">
        <v>7</v>
      </c>
      <c r="B20" s="18" t="s">
        <v>86</v>
      </c>
      <c r="C20" s="26">
        <v>2</v>
      </c>
      <c r="D20" s="27" t="s">
        <v>36</v>
      </c>
      <c r="E20" s="28">
        <v>0</v>
      </c>
      <c r="F20" s="28">
        <f t="shared" si="4"/>
        <v>0</v>
      </c>
    </row>
    <row r="21" spans="1:6" ht="13.5" customHeight="1" x14ac:dyDescent="0.25">
      <c r="A21" s="17">
        <v>8</v>
      </c>
      <c r="B21" s="18" t="s">
        <v>87</v>
      </c>
      <c r="C21" s="26">
        <v>1</v>
      </c>
      <c r="D21" s="27" t="s">
        <v>36</v>
      </c>
      <c r="E21" s="28">
        <v>0</v>
      </c>
      <c r="F21" s="28">
        <f t="shared" si="4"/>
        <v>0</v>
      </c>
    </row>
    <row r="22" spans="1:6" ht="13.5" customHeight="1" x14ac:dyDescent="0.25">
      <c r="A22" s="17">
        <v>9</v>
      </c>
      <c r="B22" s="18" t="s">
        <v>88</v>
      </c>
      <c r="C22" s="26">
        <v>1</v>
      </c>
      <c r="D22" s="27" t="s">
        <v>36</v>
      </c>
      <c r="E22" s="28">
        <v>0</v>
      </c>
      <c r="F22" s="28">
        <f t="shared" si="4"/>
        <v>0</v>
      </c>
    </row>
    <row r="23" spans="1:6" ht="13.5" customHeight="1" x14ac:dyDescent="0.25">
      <c r="A23" s="17">
        <v>10</v>
      </c>
      <c r="B23" s="18" t="s">
        <v>89</v>
      </c>
      <c r="C23" s="26">
        <v>2</v>
      </c>
      <c r="D23" s="27" t="s">
        <v>36</v>
      </c>
      <c r="E23" s="28">
        <v>0</v>
      </c>
      <c r="F23" s="28">
        <f t="shared" si="4"/>
        <v>0</v>
      </c>
    </row>
    <row r="24" spans="1:6" ht="13.5" customHeight="1" x14ac:dyDescent="0.25">
      <c r="A24" s="17">
        <v>11</v>
      </c>
      <c r="B24" s="18" t="s">
        <v>90</v>
      </c>
      <c r="C24" s="26">
        <v>1</v>
      </c>
      <c r="D24" s="27" t="s">
        <v>36</v>
      </c>
      <c r="E24" s="28">
        <v>0</v>
      </c>
      <c r="F24" s="28">
        <f t="shared" si="4"/>
        <v>0</v>
      </c>
    </row>
    <row r="25" spans="1:6" ht="13.5" customHeight="1" x14ac:dyDescent="0.25">
      <c r="A25" s="17">
        <v>12</v>
      </c>
      <c r="B25" s="18" t="s">
        <v>91</v>
      </c>
      <c r="C25" s="26">
        <v>1</v>
      </c>
      <c r="D25" s="27" t="s">
        <v>36</v>
      </c>
      <c r="E25" s="28">
        <v>0</v>
      </c>
      <c r="F25" s="28">
        <f t="shared" si="4"/>
        <v>0</v>
      </c>
    </row>
    <row r="26" spans="1:6" ht="13.5" customHeight="1" x14ac:dyDescent="0.25">
      <c r="A26" s="17"/>
      <c r="B26" s="41" t="s">
        <v>102</v>
      </c>
      <c r="F26" s="33">
        <f>SUM(F17:F25)</f>
        <v>0</v>
      </c>
    </row>
    <row r="27" spans="1:6" ht="13.5" customHeight="1" x14ac:dyDescent="0.25">
      <c r="A27" s="17"/>
      <c r="B27" s="41"/>
      <c r="F27" s="33"/>
    </row>
    <row r="28" spans="1:6" ht="13.5" customHeight="1" x14ac:dyDescent="0.25">
      <c r="A28" s="17"/>
      <c r="B28" s="35" t="s">
        <v>103</v>
      </c>
    </row>
    <row r="29" spans="1:6" ht="13.5" customHeight="1" x14ac:dyDescent="0.25">
      <c r="A29" s="17">
        <v>13</v>
      </c>
      <c r="B29" s="18" t="s">
        <v>92</v>
      </c>
      <c r="C29" s="26">
        <v>1</v>
      </c>
      <c r="D29" s="27" t="s">
        <v>65</v>
      </c>
      <c r="E29" s="28">
        <v>0</v>
      </c>
      <c r="F29" s="28">
        <f t="shared" ref="F29:F32" si="5">ROUND(C29*E29,2)</f>
        <v>0</v>
      </c>
    </row>
    <row r="30" spans="1:6" ht="13.5" customHeight="1" x14ac:dyDescent="0.25">
      <c r="A30" s="17">
        <v>14</v>
      </c>
      <c r="B30" s="18" t="s">
        <v>93</v>
      </c>
      <c r="C30" s="26">
        <v>2</v>
      </c>
      <c r="D30" s="27" t="s">
        <v>65</v>
      </c>
      <c r="E30" s="28">
        <v>0</v>
      </c>
      <c r="F30" s="28">
        <f t="shared" si="5"/>
        <v>0</v>
      </c>
    </row>
    <row r="31" spans="1:6" ht="13.5" customHeight="1" x14ac:dyDescent="0.25">
      <c r="A31" s="17">
        <v>15</v>
      </c>
      <c r="B31" s="18" t="s">
        <v>94</v>
      </c>
      <c r="C31" s="26">
        <v>1</v>
      </c>
      <c r="D31" s="27" t="s">
        <v>36</v>
      </c>
      <c r="E31" s="28">
        <v>0</v>
      </c>
      <c r="F31" s="28">
        <f t="shared" si="5"/>
        <v>0</v>
      </c>
    </row>
    <row r="32" spans="1:6" ht="13.5" customHeight="1" x14ac:dyDescent="0.25">
      <c r="A32" s="17">
        <v>16</v>
      </c>
      <c r="B32" s="18" t="s">
        <v>95</v>
      </c>
      <c r="C32" s="26">
        <v>1</v>
      </c>
      <c r="D32" s="27" t="s">
        <v>65</v>
      </c>
      <c r="E32" s="28">
        <v>0</v>
      </c>
      <c r="F32" s="28">
        <f t="shared" si="5"/>
        <v>0</v>
      </c>
    </row>
    <row r="33" spans="1:6" ht="13.5" customHeight="1" x14ac:dyDescent="0.25">
      <c r="A33" s="17"/>
      <c r="B33" s="41" t="s">
        <v>104</v>
      </c>
      <c r="F33" s="33">
        <f>SUM(F29:F32)</f>
        <v>0</v>
      </c>
    </row>
    <row r="34" spans="1:6" ht="13.5" customHeight="1" x14ac:dyDescent="0.25">
      <c r="A34" s="17"/>
      <c r="B34" s="41"/>
      <c r="F34" s="33"/>
    </row>
    <row r="35" spans="1:6" ht="13.5" customHeight="1" x14ac:dyDescent="0.25">
      <c r="A35" s="17"/>
      <c r="B35" s="35" t="s">
        <v>105</v>
      </c>
    </row>
    <row r="36" spans="1:6" ht="13.5" customHeight="1" x14ac:dyDescent="0.25">
      <c r="A36" s="17">
        <v>17</v>
      </c>
      <c r="B36" s="18" t="s">
        <v>96</v>
      </c>
      <c r="C36" s="26">
        <v>1</v>
      </c>
      <c r="D36" s="27" t="s">
        <v>65</v>
      </c>
      <c r="E36" s="28">
        <v>0</v>
      </c>
      <c r="F36" s="28">
        <f t="shared" ref="F36" si="6">ROUND(C36*E36,2)</f>
        <v>0</v>
      </c>
    </row>
    <row r="37" spans="1:6" ht="13.5" customHeight="1" x14ac:dyDescent="0.25">
      <c r="A37" s="17"/>
      <c r="B37" s="41" t="s">
        <v>106</v>
      </c>
      <c r="F37" s="33">
        <f>F36</f>
        <v>0</v>
      </c>
    </row>
    <row r="38" spans="1:6" ht="13.5" customHeight="1" x14ac:dyDescent="0.25">
      <c r="A38" s="17"/>
      <c r="B38" s="41"/>
      <c r="F38" s="33"/>
    </row>
    <row r="39" spans="1:6" x14ac:dyDescent="0.25">
      <c r="A39" s="17"/>
      <c r="B39" s="35" t="s">
        <v>107</v>
      </c>
    </row>
    <row r="40" spans="1:6" x14ac:dyDescent="0.25">
      <c r="A40" s="17">
        <v>18</v>
      </c>
      <c r="B40" s="18" t="s">
        <v>97</v>
      </c>
      <c r="C40" s="26">
        <v>1</v>
      </c>
      <c r="D40" s="27" t="s">
        <v>36</v>
      </c>
      <c r="E40" s="28">
        <v>0</v>
      </c>
      <c r="F40" s="28">
        <f t="shared" ref="F40" si="7">ROUND(C40*E40,2)</f>
        <v>0</v>
      </c>
    </row>
    <row r="41" spans="1:6" x14ac:dyDescent="0.25">
      <c r="A41" s="17">
        <v>19</v>
      </c>
      <c r="B41" s="18" t="s">
        <v>98</v>
      </c>
      <c r="C41" s="26">
        <v>1</v>
      </c>
      <c r="D41" s="27" t="s">
        <v>36</v>
      </c>
      <c r="E41" s="28">
        <v>0</v>
      </c>
      <c r="F41" s="28">
        <f t="shared" ref="F41" si="8">ROUND(C41*E41,2)</f>
        <v>0</v>
      </c>
    </row>
    <row r="42" spans="1:6" x14ac:dyDescent="0.25">
      <c r="A42" s="16"/>
      <c r="B42" s="41" t="s">
        <v>108</v>
      </c>
      <c r="F42" s="33">
        <f>SUM(F40:F41)</f>
        <v>0</v>
      </c>
    </row>
    <row r="43" spans="1:6" ht="6.75" customHeight="1" x14ac:dyDescent="0.25"/>
    <row r="44" spans="1:6" x14ac:dyDescent="0.25">
      <c r="B44" s="42" t="s">
        <v>110</v>
      </c>
      <c r="F44" s="33">
        <f>F15+F26+F33+F37+F42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15" zoomScaleNormal="115" workbookViewId="0">
      <selection activeCell="A4" sqref="A4"/>
    </sheetView>
  </sheetViews>
  <sheetFormatPr defaultRowHeight="15" x14ac:dyDescent="0.25"/>
  <cols>
    <col min="1" max="1" width="3.7109375" customWidth="1"/>
    <col min="2" max="2" width="43.5703125" customWidth="1"/>
    <col min="3" max="6" width="7.7109375" customWidth="1"/>
  </cols>
  <sheetData>
    <row r="1" spans="1:8" x14ac:dyDescent="0.25">
      <c r="A1" s="10" t="s">
        <v>24</v>
      </c>
      <c r="B1" s="11"/>
      <c r="C1" s="10" t="s">
        <v>83</v>
      </c>
      <c r="D1" s="12"/>
      <c r="E1" s="12"/>
      <c r="F1" s="12"/>
    </row>
    <row r="2" spans="1:8" x14ac:dyDescent="0.25">
      <c r="A2" s="10" t="s">
        <v>11</v>
      </c>
      <c r="B2" s="11"/>
      <c r="C2" s="10" t="s">
        <v>81</v>
      </c>
      <c r="D2" s="12"/>
      <c r="E2" s="12"/>
      <c r="F2" s="12"/>
    </row>
    <row r="3" spans="1:8" x14ac:dyDescent="0.25">
      <c r="A3" s="11"/>
      <c r="B3" s="11"/>
      <c r="C3" s="11"/>
      <c r="D3" s="11"/>
      <c r="E3" s="11"/>
      <c r="F3" s="11"/>
    </row>
    <row r="4" spans="1:8" x14ac:dyDescent="0.25">
      <c r="A4" s="10" t="s">
        <v>141</v>
      </c>
      <c r="B4" s="11"/>
      <c r="C4" s="11"/>
      <c r="D4" s="11"/>
      <c r="E4" s="11"/>
      <c r="F4" s="11"/>
    </row>
    <row r="5" spans="1:8" x14ac:dyDescent="0.25">
      <c r="A5" s="10" t="s">
        <v>23</v>
      </c>
      <c r="B5" s="11"/>
      <c r="C5" s="11"/>
      <c r="D5" s="11"/>
      <c r="E5" s="11"/>
      <c r="F5" s="11"/>
    </row>
    <row r="6" spans="1:8" x14ac:dyDescent="0.25">
      <c r="A6" s="10"/>
      <c r="B6" s="11"/>
      <c r="C6" s="11"/>
      <c r="D6" s="11"/>
      <c r="E6" s="11"/>
      <c r="F6" s="11"/>
    </row>
    <row r="7" spans="1:8" x14ac:dyDescent="0.25">
      <c r="A7" s="20" t="s">
        <v>1</v>
      </c>
      <c r="B7" s="20"/>
      <c r="C7" s="11"/>
      <c r="D7" s="11"/>
      <c r="E7" s="11"/>
      <c r="F7" s="11"/>
    </row>
    <row r="8" spans="1:8" ht="13.5" customHeight="1" x14ac:dyDescent="0.25">
      <c r="A8" s="13" t="s">
        <v>12</v>
      </c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</row>
    <row r="9" spans="1:8" ht="13.5" customHeight="1" x14ac:dyDescent="0.25">
      <c r="A9" s="14" t="s">
        <v>18</v>
      </c>
      <c r="B9" s="14" t="s">
        <v>19</v>
      </c>
      <c r="C9" s="14" t="s">
        <v>20</v>
      </c>
      <c r="D9" s="14" t="s">
        <v>21</v>
      </c>
      <c r="E9" s="14" t="s">
        <v>22</v>
      </c>
      <c r="F9" s="14"/>
    </row>
    <row r="10" spans="1:8" ht="13.5" customHeight="1" x14ac:dyDescent="0.25">
      <c r="A10" s="17">
        <v>1</v>
      </c>
      <c r="B10" s="31" t="s">
        <v>39</v>
      </c>
      <c r="C10" s="26">
        <v>1</v>
      </c>
      <c r="D10" s="27" t="s">
        <v>36</v>
      </c>
      <c r="E10" s="28">
        <v>0</v>
      </c>
      <c r="F10" s="28">
        <f t="shared" ref="F10" si="0">ROUND(C10*E10,2)</f>
        <v>0</v>
      </c>
      <c r="G10" s="25"/>
      <c r="H10" s="25"/>
    </row>
    <row r="11" spans="1:8" ht="13.5" customHeight="1" x14ac:dyDescent="0.25">
      <c r="A11" s="17">
        <v>2</v>
      </c>
      <c r="B11" s="31" t="s">
        <v>40</v>
      </c>
      <c r="C11" s="26">
        <v>1</v>
      </c>
      <c r="D11" s="27" t="s">
        <v>36</v>
      </c>
      <c r="E11" s="28">
        <v>0</v>
      </c>
      <c r="F11" s="28">
        <f t="shared" ref="F11" si="1">ROUND(C11*E11,2)</f>
        <v>0</v>
      </c>
    </row>
    <row r="12" spans="1:8" ht="13.5" customHeight="1" x14ac:dyDescent="0.25">
      <c r="A12" s="17">
        <v>3</v>
      </c>
      <c r="B12" s="31" t="s">
        <v>41</v>
      </c>
      <c r="C12" s="26">
        <v>1</v>
      </c>
      <c r="D12" s="27" t="s">
        <v>36</v>
      </c>
      <c r="E12" s="28">
        <v>0</v>
      </c>
      <c r="F12" s="28">
        <f t="shared" ref="F12" si="2">ROUND(C12*E12,2)</f>
        <v>0</v>
      </c>
    </row>
    <row r="13" spans="1:8" ht="6.75" customHeight="1" x14ac:dyDescent="0.25">
      <c r="A13" s="15"/>
      <c r="B13" s="24"/>
      <c r="C13" s="15"/>
      <c r="D13" s="15"/>
      <c r="E13" s="15"/>
      <c r="F13" s="15"/>
    </row>
    <row r="14" spans="1:8" ht="13.5" customHeight="1" x14ac:dyDescent="0.25">
      <c r="A14" s="5"/>
      <c r="B14" s="36" t="s">
        <v>76</v>
      </c>
      <c r="C14" s="29"/>
      <c r="D14" s="29"/>
      <c r="E14" s="29"/>
      <c r="F14" s="30">
        <f>SUM(F10:F12)</f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45" zoomScaleNormal="145" workbookViewId="0">
      <selection activeCell="M12" sqref="M12"/>
    </sheetView>
  </sheetViews>
  <sheetFormatPr defaultRowHeight="15" x14ac:dyDescent="0.25"/>
  <cols>
    <col min="1" max="1" width="3.7109375" customWidth="1"/>
    <col min="2" max="2" width="46" customWidth="1"/>
    <col min="3" max="6" width="7.7109375" customWidth="1"/>
  </cols>
  <sheetData>
    <row r="1" spans="1:8" x14ac:dyDescent="0.25">
      <c r="A1" s="10" t="s">
        <v>24</v>
      </c>
      <c r="B1" s="11"/>
      <c r="C1" s="10" t="s">
        <v>78</v>
      </c>
      <c r="D1" s="12"/>
      <c r="E1" s="12"/>
      <c r="F1" s="12"/>
    </row>
    <row r="2" spans="1:8" x14ac:dyDescent="0.25">
      <c r="A2" s="10" t="s">
        <v>11</v>
      </c>
      <c r="B2" s="11"/>
      <c r="C2" s="10" t="s">
        <v>79</v>
      </c>
      <c r="D2" s="12"/>
      <c r="E2" s="12"/>
      <c r="F2" s="12"/>
    </row>
    <row r="3" spans="1:8" x14ac:dyDescent="0.25">
      <c r="A3" s="11"/>
      <c r="B3" s="11"/>
      <c r="C3" s="11"/>
      <c r="D3" s="11"/>
      <c r="E3" s="11"/>
      <c r="F3" s="11"/>
    </row>
    <row r="4" spans="1:8" x14ac:dyDescent="0.25">
      <c r="A4" s="10" t="s">
        <v>140</v>
      </c>
      <c r="B4" s="11"/>
      <c r="C4" s="11"/>
      <c r="D4" s="11"/>
      <c r="E4" s="11"/>
      <c r="F4" s="11"/>
    </row>
    <row r="5" spans="1:8" x14ac:dyDescent="0.25">
      <c r="A5" s="10" t="s">
        <v>118</v>
      </c>
      <c r="B5" s="11"/>
      <c r="C5" s="11"/>
      <c r="D5" s="11"/>
      <c r="E5" s="11"/>
      <c r="F5" s="11"/>
    </row>
    <row r="6" spans="1:8" x14ac:dyDescent="0.25">
      <c r="A6" s="10"/>
      <c r="B6" s="11"/>
      <c r="C6" s="11"/>
      <c r="D6" s="11"/>
      <c r="E6" s="11"/>
      <c r="F6" s="11"/>
    </row>
    <row r="7" spans="1:8" x14ac:dyDescent="0.25">
      <c r="A7" s="20"/>
      <c r="B7" s="20"/>
      <c r="C7" s="11"/>
      <c r="D7" s="11"/>
      <c r="E7" s="11"/>
      <c r="F7" s="11"/>
    </row>
    <row r="8" spans="1:8" ht="13.5" customHeight="1" x14ac:dyDescent="0.25">
      <c r="A8" s="13" t="s">
        <v>12</v>
      </c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</row>
    <row r="9" spans="1:8" ht="13.5" customHeight="1" x14ac:dyDescent="0.25">
      <c r="A9" s="14" t="s">
        <v>18</v>
      </c>
      <c r="B9" s="14" t="s">
        <v>19</v>
      </c>
      <c r="C9" s="14" t="s">
        <v>20</v>
      </c>
      <c r="D9" s="14" t="s">
        <v>21</v>
      </c>
      <c r="E9" s="14" t="s">
        <v>22</v>
      </c>
      <c r="F9" s="14"/>
    </row>
    <row r="10" spans="1:8" ht="13.5" customHeight="1" x14ac:dyDescent="0.25">
      <c r="A10" s="17">
        <v>1</v>
      </c>
      <c r="B10" s="21" t="s">
        <v>119</v>
      </c>
      <c r="C10" s="26">
        <v>1</v>
      </c>
      <c r="D10" s="27" t="s">
        <v>36</v>
      </c>
      <c r="E10" s="28">
        <v>0</v>
      </c>
      <c r="F10" s="28">
        <f t="shared" ref="F10" si="0">ROUND(C10*E10,2)</f>
        <v>0</v>
      </c>
      <c r="G10" s="25"/>
      <c r="H10" s="25"/>
    </row>
    <row r="11" spans="1:8" ht="13.5" customHeight="1" x14ac:dyDescent="0.25">
      <c r="A11" s="17">
        <v>2</v>
      </c>
      <c r="B11" s="21" t="s">
        <v>120</v>
      </c>
      <c r="C11" s="26">
        <v>1</v>
      </c>
      <c r="D11" s="27" t="s">
        <v>36</v>
      </c>
      <c r="E11" s="28">
        <v>0</v>
      </c>
      <c r="F11" s="28">
        <f t="shared" ref="F11" si="1">ROUND(C11*E11,2)</f>
        <v>0</v>
      </c>
    </row>
    <row r="12" spans="1:8" x14ac:dyDescent="0.25">
      <c r="A12" s="62">
        <v>3</v>
      </c>
      <c r="B12" s="21" t="s">
        <v>121</v>
      </c>
      <c r="C12" s="26">
        <v>1</v>
      </c>
      <c r="D12" s="27" t="s">
        <v>36</v>
      </c>
      <c r="E12" s="28">
        <v>0</v>
      </c>
      <c r="F12" s="28">
        <f t="shared" ref="F12" si="2">ROUND(C12*E12,2)</f>
        <v>0</v>
      </c>
    </row>
    <row r="13" spans="1:8" ht="13.5" customHeight="1" x14ac:dyDescent="0.25">
      <c r="A13" s="17">
        <v>4</v>
      </c>
      <c r="B13" s="21" t="s">
        <v>122</v>
      </c>
      <c r="C13" s="26">
        <v>1</v>
      </c>
      <c r="D13" s="27" t="s">
        <v>36</v>
      </c>
      <c r="E13" s="28">
        <v>0</v>
      </c>
      <c r="F13" s="28">
        <f t="shared" ref="F13" si="3">ROUND(C13*E13,2)</f>
        <v>0</v>
      </c>
    </row>
    <row r="14" spans="1:8" ht="13.5" customHeight="1" x14ac:dyDescent="0.25">
      <c r="A14" s="17">
        <v>5</v>
      </c>
      <c r="B14" s="22" t="s">
        <v>55</v>
      </c>
      <c r="C14" s="26">
        <v>1</v>
      </c>
      <c r="D14" s="27" t="s">
        <v>36</v>
      </c>
      <c r="E14" s="28">
        <v>0</v>
      </c>
      <c r="F14" s="28">
        <f t="shared" ref="F14:F19" si="4">ROUND(C14*E14,2)</f>
        <v>0</v>
      </c>
    </row>
    <row r="15" spans="1:8" ht="13.5" customHeight="1" x14ac:dyDescent="0.25">
      <c r="A15" s="17">
        <v>6</v>
      </c>
      <c r="B15" s="21" t="s">
        <v>123</v>
      </c>
      <c r="C15" s="26">
        <v>1</v>
      </c>
      <c r="D15" s="27" t="s">
        <v>36</v>
      </c>
      <c r="E15" s="28">
        <v>0</v>
      </c>
      <c r="F15" s="28">
        <f t="shared" si="4"/>
        <v>0</v>
      </c>
    </row>
    <row r="16" spans="1:8" ht="13.5" customHeight="1" x14ac:dyDescent="0.25">
      <c r="A16" s="17">
        <v>7</v>
      </c>
      <c r="B16" s="21" t="s">
        <v>124</v>
      </c>
      <c r="C16" s="26">
        <v>1</v>
      </c>
      <c r="D16" s="27" t="s">
        <v>36</v>
      </c>
      <c r="E16" s="28">
        <v>0</v>
      </c>
      <c r="F16" s="28">
        <f t="shared" si="4"/>
        <v>0</v>
      </c>
    </row>
    <row r="17" spans="1:6" ht="13.5" customHeight="1" x14ac:dyDescent="0.25">
      <c r="A17" s="17">
        <v>8</v>
      </c>
      <c r="B17" s="22" t="s">
        <v>125</v>
      </c>
      <c r="C17" s="26">
        <v>1</v>
      </c>
      <c r="D17" s="27" t="s">
        <v>36</v>
      </c>
      <c r="E17" s="28">
        <v>0</v>
      </c>
      <c r="F17" s="28">
        <f t="shared" si="4"/>
        <v>0</v>
      </c>
    </row>
    <row r="18" spans="1:6" ht="13.5" customHeight="1" x14ac:dyDescent="0.25">
      <c r="A18" s="17">
        <v>9</v>
      </c>
      <c r="B18" s="21" t="s">
        <v>126</v>
      </c>
      <c r="C18" s="26">
        <v>2</v>
      </c>
      <c r="D18" s="27" t="s">
        <v>36</v>
      </c>
      <c r="E18" s="28">
        <v>0</v>
      </c>
      <c r="F18" s="28">
        <f t="shared" ref="F18" si="5">ROUND(C18*E18,2)</f>
        <v>0</v>
      </c>
    </row>
    <row r="19" spans="1:6" ht="13.5" customHeight="1" x14ac:dyDescent="0.25">
      <c r="A19" s="17">
        <v>10</v>
      </c>
      <c r="B19" s="21" t="s">
        <v>127</v>
      </c>
      <c r="C19" s="26">
        <v>1</v>
      </c>
      <c r="D19" s="27" t="s">
        <v>36</v>
      </c>
      <c r="E19" s="28">
        <v>0</v>
      </c>
      <c r="F19" s="28">
        <f t="shared" si="4"/>
        <v>0</v>
      </c>
    </row>
    <row r="20" spans="1:6" x14ac:dyDescent="0.25">
      <c r="A20" s="17">
        <v>11</v>
      </c>
      <c r="B20" s="21" t="s">
        <v>128</v>
      </c>
      <c r="C20" s="26">
        <v>1</v>
      </c>
      <c r="D20" s="27" t="s">
        <v>131</v>
      </c>
      <c r="E20" s="28">
        <v>0</v>
      </c>
      <c r="F20" s="28">
        <f t="shared" ref="F20:F26" si="6">ROUND(C20*E20,2)</f>
        <v>0</v>
      </c>
    </row>
    <row r="21" spans="1:6" x14ac:dyDescent="0.25">
      <c r="A21" s="17">
        <v>12</v>
      </c>
      <c r="B21" s="21" t="s">
        <v>129</v>
      </c>
      <c r="C21" s="26">
        <v>1</v>
      </c>
      <c r="D21" s="27" t="s">
        <v>131</v>
      </c>
      <c r="E21" s="28">
        <v>0</v>
      </c>
      <c r="F21" s="28">
        <f t="shared" si="6"/>
        <v>0</v>
      </c>
    </row>
    <row r="22" spans="1:6" x14ac:dyDescent="0.25">
      <c r="A22" s="62">
        <v>13</v>
      </c>
      <c r="B22" s="21" t="s">
        <v>130</v>
      </c>
      <c r="C22" s="26">
        <v>1</v>
      </c>
      <c r="D22" s="27" t="s">
        <v>131</v>
      </c>
      <c r="E22" s="28">
        <v>0</v>
      </c>
      <c r="F22" s="28">
        <f t="shared" si="6"/>
        <v>0</v>
      </c>
    </row>
    <row r="23" spans="1:6" x14ac:dyDescent="0.25">
      <c r="A23" s="17">
        <v>14</v>
      </c>
      <c r="B23" s="21" t="s">
        <v>132</v>
      </c>
      <c r="C23" s="26">
        <v>1</v>
      </c>
      <c r="D23" s="27" t="s">
        <v>131</v>
      </c>
      <c r="E23" s="28">
        <v>0</v>
      </c>
      <c r="F23" s="28">
        <f t="shared" si="6"/>
        <v>0</v>
      </c>
    </row>
    <row r="24" spans="1:6" x14ac:dyDescent="0.25">
      <c r="A24" s="17">
        <v>15</v>
      </c>
      <c r="B24" s="22" t="s">
        <v>133</v>
      </c>
      <c r="C24" s="26">
        <v>1</v>
      </c>
      <c r="D24" s="27" t="s">
        <v>131</v>
      </c>
      <c r="E24" s="28">
        <v>0</v>
      </c>
      <c r="F24" s="28">
        <f t="shared" si="6"/>
        <v>0</v>
      </c>
    </row>
    <row r="25" spans="1:6" x14ac:dyDescent="0.25">
      <c r="A25" s="17">
        <v>16</v>
      </c>
      <c r="B25" s="21" t="s">
        <v>134</v>
      </c>
      <c r="C25" s="26">
        <v>1</v>
      </c>
      <c r="D25" s="27" t="s">
        <v>131</v>
      </c>
      <c r="E25" s="28">
        <v>0</v>
      </c>
      <c r="F25" s="28">
        <f t="shared" si="6"/>
        <v>0</v>
      </c>
    </row>
    <row r="26" spans="1:6" x14ac:dyDescent="0.25">
      <c r="A26" s="17">
        <v>17</v>
      </c>
      <c r="B26" s="21" t="s">
        <v>135</v>
      </c>
      <c r="C26" s="26">
        <v>1</v>
      </c>
      <c r="D26" s="27" t="s">
        <v>131</v>
      </c>
      <c r="E26" s="28">
        <v>0</v>
      </c>
      <c r="F26" s="28">
        <f t="shared" si="6"/>
        <v>0</v>
      </c>
    </row>
    <row r="27" spans="1:6" x14ac:dyDescent="0.25">
      <c r="B27" s="41" t="s">
        <v>136</v>
      </c>
      <c r="F27" s="33">
        <f>SUM(F10:F26)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Rekapitulácia</vt:lpstr>
      <vt:lpstr>Dodávka Buderus</vt:lpstr>
      <vt:lpstr>Dodávka UK</vt:lpstr>
      <vt:lpstr>MaR</vt:lpstr>
      <vt:lpstr>Východiskové OP a OS</vt:lpstr>
      <vt:lpstr>Rek. kotla BND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Kitanovic</dc:creator>
  <cp:lastModifiedBy>Alexander Kitanovic</cp:lastModifiedBy>
  <cp:lastPrinted>2021-08-11T09:00:53Z</cp:lastPrinted>
  <dcterms:created xsi:type="dcterms:W3CDTF">2021-07-10T08:26:48Z</dcterms:created>
  <dcterms:modified xsi:type="dcterms:W3CDTF">2021-08-11T09:05:12Z</dcterms:modified>
</cp:coreProperties>
</file>